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ach\6533\DER 05  Return-risk measurement\Slides\"/>
    </mc:Choice>
  </mc:AlternateContent>
  <xr:revisionPtr revIDLastSave="0" documentId="13_ncr:1_{5424C525-3424-4997-9518-09877B9EA11C}" xr6:coauthVersionLast="45" xr6:coauthVersionMax="45" xr10:uidLastSave="{00000000-0000-0000-0000-000000000000}"/>
  <bookViews>
    <workbookView xWindow="28680" yWindow="-225" windowWidth="29040" windowHeight="15840" activeTab="1" xr2:uid="{00000000-000D-0000-FFFF-FFFF00000000}"/>
  </bookViews>
  <sheets>
    <sheet name="Daily adjusted prices" sheetId="1" r:id="rId1"/>
    <sheet name="Eliminated non-trading days" sheetId="6" r:id="rId2"/>
    <sheet name="Monthly Datastream continuous" sheetId="7" r:id="rId3"/>
    <sheet name="Multiple stocks - Daily" sheetId="8" r:id="rId4"/>
    <sheet name="Multiple stocks - Monthly" sheetId="11" r:id="rId5"/>
    <sheet name="Mult - monthly - Ex-200810   " sheetId="12" r:id="rId6"/>
    <sheet name="Daily return - Market model" sheetId="13" r:id="rId7"/>
    <sheet name="Summary of all three stocks" sheetId="14" r:id="rId8"/>
    <sheet name="DOW effect - SPXT" sheetId="15" r:id="rId9"/>
    <sheet name="DOW effect - GE" sheetId="16" r:id="rId10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8</definedName>
    <definedName name="_AtRisk_SimSetting_MultipleCPUManualCount" hidden="1">8</definedName>
    <definedName name="_AtRisk_SimSetting_MultipleCPUMode" hidden="1">2</definedName>
    <definedName name="_AtRisk_SimSetting_MultipleCPUModeV8" hidden="1">2</definedName>
    <definedName name="_AtRisk_SimSetting_RandomNumberGenerator" hidden="1">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RNR_4c194fac97d640c6b454a386e2a2a1fc_5220_1" localSheetId="6" hidden="1">'Daily return - Market model'!#REF!</definedName>
    <definedName name="TRNR_4c194fac97d640c6b454a386e2a2a1fc_5220_1" localSheetId="9" hidden="1">'DOW effect - GE'!#REF!</definedName>
    <definedName name="TRNR_4c194fac97d640c6b454a386e2a2a1fc_5220_1" localSheetId="8" hidden="1">'DOW effect - SPXT'!#REF!</definedName>
    <definedName name="TRNR_4c194fac97d640c6b454a386e2a2a1fc_5220_1" localSheetId="5" hidden="1">'Mult - monthly - Ex-200810   '!#REF!</definedName>
    <definedName name="TRNR_4c194fac97d640c6b454a386e2a2a1fc_5220_1" localSheetId="4" hidden="1">'Multiple stocks - Monthly'!#REF!</definedName>
    <definedName name="TRNR_4c194fac97d640c6b454a386e2a2a1fc_5220_1" localSheetId="7" hidden="1">'Summary of all three stocks'!#REF!</definedName>
    <definedName name="TRNR_4c194fac97d640c6b454a386e2a2a1fc_5220_1" hidden="1">'Multiple stocks - Daily'!#REF!</definedName>
    <definedName name="TRNR_f2960d5f07954eff98e12831082bbcce_5220_3" localSheetId="6" hidden="1">'Daily return - Market model'!#REF!</definedName>
    <definedName name="TRNR_f2960d5f07954eff98e12831082bbcce_5220_3" localSheetId="9" hidden="1">'DOW effect - GE'!#REF!</definedName>
    <definedName name="TRNR_f2960d5f07954eff98e12831082bbcce_5220_3" localSheetId="8" hidden="1">'DOW effect - SPXT'!#REF!</definedName>
    <definedName name="TRNR_f2960d5f07954eff98e12831082bbcce_5220_3" localSheetId="5" hidden="1">'Mult - monthly - Ex-200810   '!#REF!</definedName>
    <definedName name="TRNR_f2960d5f07954eff98e12831082bbcce_5220_3" localSheetId="4" hidden="1">'Multiple stocks - Monthly'!#REF!</definedName>
    <definedName name="TRNR_f2960d5f07954eff98e12831082bbcce_5220_3" localSheetId="7" hidden="1">'Summary of all three stocks'!#REF!</definedName>
    <definedName name="TRNR_f2960d5f07954eff98e12831082bbcce_5220_3" hidden="1">'Multiple stocks - Daily'!#REF!</definedName>
    <definedName name="TRNR_f897c730a88545058ad76a661ce607b8_5220_2" localSheetId="6" hidden="1">'Daily return - Market model'!#REF!</definedName>
    <definedName name="TRNR_f897c730a88545058ad76a661ce607b8_5220_2" localSheetId="9" hidden="1">'DOW effect - GE'!#REF!</definedName>
    <definedName name="TRNR_f897c730a88545058ad76a661ce607b8_5220_2" localSheetId="8" hidden="1">'DOW effect - SPXT'!#REF!</definedName>
    <definedName name="TRNR_f897c730a88545058ad76a661ce607b8_5220_2" localSheetId="1" hidden="1">'Eliminated non-trading days'!#REF!</definedName>
    <definedName name="TRNR_f897c730a88545058ad76a661ce607b8_5220_2" localSheetId="2" hidden="1">'Monthly Datastream continuous'!#REF!</definedName>
    <definedName name="TRNR_f897c730a88545058ad76a661ce607b8_5220_2" localSheetId="5" hidden="1">'Mult - monthly - Ex-200810   '!#REF!</definedName>
    <definedName name="TRNR_f897c730a88545058ad76a661ce607b8_5220_2" localSheetId="3" hidden="1">'Multiple stocks - Daily'!#REF!</definedName>
    <definedName name="TRNR_f897c730a88545058ad76a661ce607b8_5220_2" localSheetId="4" hidden="1">'Multiple stocks - Monthly'!#REF!</definedName>
    <definedName name="TRNR_f897c730a88545058ad76a661ce607b8_5220_2" localSheetId="7" hidden="1">'Summary of all three stocks'!#REF!</definedName>
    <definedName name="TRNR_f897c730a88545058ad76a661ce607b8_5220_2" hidden="1">'Daily adjusted prices'!#REF!</definedName>
  </definedNames>
  <calcPr calcId="181029"/>
</workbook>
</file>

<file path=xl/calcChain.xml><?xml version="1.0" encoding="utf-8"?>
<calcChain xmlns="http://schemas.openxmlformats.org/spreadsheetml/2006/main">
  <c r="D507" i="16" l="1"/>
  <c r="C507" i="16"/>
  <c r="D506" i="16"/>
  <c r="C506" i="16"/>
  <c r="D505" i="16"/>
  <c r="C505" i="16"/>
  <c r="D504" i="16"/>
  <c r="C504" i="16"/>
  <c r="D503" i="16"/>
  <c r="C503" i="16"/>
  <c r="D502" i="16"/>
  <c r="C502" i="16"/>
  <c r="D501" i="16"/>
  <c r="C501" i="16"/>
  <c r="D500" i="16"/>
  <c r="C500" i="16"/>
  <c r="D499" i="16"/>
  <c r="C499" i="16"/>
  <c r="D498" i="16"/>
  <c r="C498" i="16"/>
  <c r="D497" i="16"/>
  <c r="C497" i="16"/>
  <c r="D496" i="16"/>
  <c r="C496" i="16"/>
  <c r="D495" i="16"/>
  <c r="C495" i="16"/>
  <c r="D494" i="16"/>
  <c r="C494" i="16"/>
  <c r="D493" i="16"/>
  <c r="C493" i="16"/>
  <c r="D492" i="16"/>
  <c r="C492" i="16"/>
  <c r="D491" i="16"/>
  <c r="C491" i="16"/>
  <c r="D490" i="16"/>
  <c r="C490" i="16"/>
  <c r="D489" i="16"/>
  <c r="C489" i="16"/>
  <c r="D488" i="16"/>
  <c r="C488" i="16"/>
  <c r="D487" i="16"/>
  <c r="C487" i="16"/>
  <c r="D486" i="16"/>
  <c r="C486" i="16"/>
  <c r="D485" i="16"/>
  <c r="C485" i="16"/>
  <c r="D484" i="16"/>
  <c r="C484" i="16"/>
  <c r="D483" i="16"/>
  <c r="C483" i="16"/>
  <c r="D482" i="16"/>
  <c r="C482" i="16"/>
  <c r="D481" i="16"/>
  <c r="C481" i="16"/>
  <c r="D480" i="16"/>
  <c r="C480" i="16"/>
  <c r="D479" i="16"/>
  <c r="C479" i="16"/>
  <c r="D478" i="16"/>
  <c r="C478" i="16"/>
  <c r="D477" i="16"/>
  <c r="C477" i="16"/>
  <c r="D476" i="16"/>
  <c r="C476" i="16"/>
  <c r="D475" i="16"/>
  <c r="C475" i="16"/>
  <c r="D474" i="16"/>
  <c r="C474" i="16"/>
  <c r="D473" i="16"/>
  <c r="C473" i="16"/>
  <c r="D472" i="16"/>
  <c r="C472" i="16"/>
  <c r="D471" i="16"/>
  <c r="C471" i="16"/>
  <c r="D470" i="16"/>
  <c r="C470" i="16"/>
  <c r="D469" i="16"/>
  <c r="C469" i="16"/>
  <c r="D468" i="16"/>
  <c r="C468" i="16"/>
  <c r="D467" i="16"/>
  <c r="C467" i="16"/>
  <c r="D466" i="16"/>
  <c r="C466" i="16"/>
  <c r="D465" i="16"/>
  <c r="C465" i="16"/>
  <c r="D464" i="16"/>
  <c r="C464" i="16"/>
  <c r="D463" i="16"/>
  <c r="C463" i="16"/>
  <c r="D462" i="16"/>
  <c r="C462" i="16"/>
  <c r="D461" i="16"/>
  <c r="C461" i="16"/>
  <c r="D460" i="16"/>
  <c r="C460" i="16"/>
  <c r="D459" i="16"/>
  <c r="C459" i="16"/>
  <c r="D458" i="16"/>
  <c r="C458" i="16"/>
  <c r="D457" i="16"/>
  <c r="C457" i="16"/>
  <c r="D456" i="16"/>
  <c r="C456" i="16"/>
  <c r="D455" i="16"/>
  <c r="C455" i="16"/>
  <c r="D454" i="16"/>
  <c r="C454" i="16"/>
  <c r="D453" i="16"/>
  <c r="C453" i="16"/>
  <c r="D452" i="16"/>
  <c r="C452" i="16"/>
  <c r="D451" i="16"/>
  <c r="C451" i="16"/>
  <c r="D450" i="16"/>
  <c r="C450" i="16"/>
  <c r="D449" i="16"/>
  <c r="C449" i="16"/>
  <c r="D448" i="16"/>
  <c r="C448" i="16"/>
  <c r="D447" i="16"/>
  <c r="C447" i="16"/>
  <c r="D446" i="16"/>
  <c r="C446" i="16"/>
  <c r="D445" i="16"/>
  <c r="C445" i="16"/>
  <c r="D444" i="16"/>
  <c r="C444" i="16"/>
  <c r="D443" i="16"/>
  <c r="C443" i="16"/>
  <c r="D442" i="16"/>
  <c r="C442" i="16"/>
  <c r="D441" i="16"/>
  <c r="C441" i="16"/>
  <c r="D440" i="16"/>
  <c r="C440" i="16"/>
  <c r="D439" i="16"/>
  <c r="C439" i="16"/>
  <c r="D438" i="16"/>
  <c r="C438" i="16"/>
  <c r="D437" i="16"/>
  <c r="C437" i="16"/>
  <c r="D436" i="16"/>
  <c r="C436" i="16"/>
  <c r="D435" i="16"/>
  <c r="C435" i="16"/>
  <c r="D434" i="16"/>
  <c r="C434" i="16"/>
  <c r="D433" i="16"/>
  <c r="C433" i="16"/>
  <c r="D432" i="16"/>
  <c r="C432" i="16"/>
  <c r="D431" i="16"/>
  <c r="C431" i="16"/>
  <c r="D430" i="16"/>
  <c r="C430" i="16"/>
  <c r="D429" i="16"/>
  <c r="C429" i="16"/>
  <c r="D428" i="16"/>
  <c r="C428" i="16"/>
  <c r="D427" i="16"/>
  <c r="C427" i="16"/>
  <c r="D426" i="16"/>
  <c r="C426" i="16"/>
  <c r="D425" i="16"/>
  <c r="C425" i="16"/>
  <c r="D424" i="16"/>
  <c r="C424" i="16"/>
  <c r="D423" i="16"/>
  <c r="C423" i="16"/>
  <c r="D422" i="16"/>
  <c r="C422" i="16"/>
  <c r="D421" i="16"/>
  <c r="C421" i="16"/>
  <c r="D420" i="16"/>
  <c r="C420" i="16"/>
  <c r="D419" i="16"/>
  <c r="C419" i="16"/>
  <c r="D418" i="16"/>
  <c r="C418" i="16"/>
  <c r="D417" i="16"/>
  <c r="C417" i="16"/>
  <c r="D416" i="16"/>
  <c r="C416" i="16"/>
  <c r="D415" i="16"/>
  <c r="C415" i="16"/>
  <c r="D414" i="16"/>
  <c r="C414" i="16"/>
  <c r="D413" i="16"/>
  <c r="C413" i="16"/>
  <c r="D412" i="16"/>
  <c r="C412" i="16"/>
  <c r="D411" i="16"/>
  <c r="C411" i="16"/>
  <c r="D410" i="16"/>
  <c r="C410" i="16"/>
  <c r="D409" i="16"/>
  <c r="C409" i="16"/>
  <c r="D408" i="16"/>
  <c r="C408" i="16"/>
  <c r="D407" i="16"/>
  <c r="C407" i="16"/>
  <c r="D406" i="16"/>
  <c r="C406" i="16"/>
  <c r="D405" i="16"/>
  <c r="C405" i="16"/>
  <c r="D404" i="16"/>
  <c r="C404" i="16"/>
  <c r="D403" i="16"/>
  <c r="C403" i="16"/>
  <c r="D402" i="16"/>
  <c r="C402" i="16"/>
  <c r="D401" i="16"/>
  <c r="C401" i="16"/>
  <c r="D400" i="16"/>
  <c r="C400" i="16"/>
  <c r="D399" i="16"/>
  <c r="C399" i="16"/>
  <c r="D398" i="16"/>
  <c r="C398" i="16"/>
  <c r="D397" i="16"/>
  <c r="C397" i="16"/>
  <c r="D396" i="16"/>
  <c r="C396" i="16"/>
  <c r="D395" i="16"/>
  <c r="C395" i="16"/>
  <c r="D394" i="16"/>
  <c r="C394" i="16"/>
  <c r="D393" i="16"/>
  <c r="C393" i="16"/>
  <c r="D392" i="16"/>
  <c r="C392" i="16"/>
  <c r="D391" i="16"/>
  <c r="C391" i="16"/>
  <c r="D390" i="16"/>
  <c r="C390" i="16"/>
  <c r="D389" i="16"/>
  <c r="C389" i="16"/>
  <c r="D388" i="16"/>
  <c r="C388" i="16"/>
  <c r="D387" i="16"/>
  <c r="C387" i="16"/>
  <c r="D386" i="16"/>
  <c r="C386" i="16"/>
  <c r="D385" i="16"/>
  <c r="C385" i="16"/>
  <c r="D384" i="16"/>
  <c r="C384" i="16"/>
  <c r="D383" i="16"/>
  <c r="C383" i="16"/>
  <c r="D382" i="16"/>
  <c r="C382" i="16"/>
  <c r="D381" i="16"/>
  <c r="C381" i="16"/>
  <c r="D380" i="16"/>
  <c r="C380" i="16"/>
  <c r="D379" i="16"/>
  <c r="C379" i="16"/>
  <c r="D378" i="16"/>
  <c r="C378" i="16"/>
  <c r="D377" i="16"/>
  <c r="C377" i="16"/>
  <c r="D376" i="16"/>
  <c r="C376" i="16"/>
  <c r="D375" i="16"/>
  <c r="C375" i="16"/>
  <c r="D374" i="16"/>
  <c r="C374" i="16"/>
  <c r="D373" i="16"/>
  <c r="C373" i="16"/>
  <c r="D372" i="16"/>
  <c r="C372" i="16"/>
  <c r="D371" i="16"/>
  <c r="C371" i="16"/>
  <c r="D370" i="16"/>
  <c r="C370" i="16"/>
  <c r="D369" i="16"/>
  <c r="C369" i="16"/>
  <c r="D368" i="16"/>
  <c r="C368" i="16"/>
  <c r="D367" i="16"/>
  <c r="C367" i="16"/>
  <c r="D366" i="16"/>
  <c r="C366" i="16"/>
  <c r="D365" i="16"/>
  <c r="C365" i="16"/>
  <c r="D364" i="16"/>
  <c r="C364" i="16"/>
  <c r="D363" i="16"/>
  <c r="C363" i="16"/>
  <c r="D362" i="16"/>
  <c r="C362" i="16"/>
  <c r="D361" i="16"/>
  <c r="C361" i="16"/>
  <c r="D360" i="16"/>
  <c r="C360" i="16"/>
  <c r="D359" i="16"/>
  <c r="C359" i="16"/>
  <c r="D358" i="16"/>
  <c r="C358" i="16"/>
  <c r="D357" i="16"/>
  <c r="C357" i="16"/>
  <c r="D356" i="16"/>
  <c r="C356" i="16"/>
  <c r="D355" i="16"/>
  <c r="C355" i="16"/>
  <c r="D354" i="16"/>
  <c r="C354" i="16"/>
  <c r="D353" i="16"/>
  <c r="C353" i="16"/>
  <c r="D352" i="16"/>
  <c r="C352" i="16"/>
  <c r="D351" i="16"/>
  <c r="C351" i="16"/>
  <c r="D350" i="16"/>
  <c r="C350" i="16"/>
  <c r="D349" i="16"/>
  <c r="C349" i="16"/>
  <c r="D348" i="16"/>
  <c r="C348" i="16"/>
  <c r="D347" i="16"/>
  <c r="C347" i="16"/>
  <c r="D346" i="16"/>
  <c r="C346" i="16"/>
  <c r="D345" i="16"/>
  <c r="C345" i="16"/>
  <c r="D344" i="16"/>
  <c r="C344" i="16"/>
  <c r="D343" i="16"/>
  <c r="C343" i="16"/>
  <c r="D342" i="16"/>
  <c r="C342" i="16"/>
  <c r="D341" i="16"/>
  <c r="C341" i="16"/>
  <c r="D340" i="16"/>
  <c r="C340" i="16"/>
  <c r="D339" i="16"/>
  <c r="C339" i="16"/>
  <c r="D338" i="16"/>
  <c r="C338" i="16"/>
  <c r="D337" i="16"/>
  <c r="C337" i="16"/>
  <c r="D336" i="16"/>
  <c r="C336" i="16"/>
  <c r="D335" i="16"/>
  <c r="C335" i="16"/>
  <c r="D334" i="16"/>
  <c r="C334" i="16"/>
  <c r="D333" i="16"/>
  <c r="C333" i="16"/>
  <c r="D332" i="16"/>
  <c r="C332" i="16"/>
  <c r="D331" i="16"/>
  <c r="C331" i="16"/>
  <c r="D330" i="16"/>
  <c r="C330" i="16"/>
  <c r="D329" i="16"/>
  <c r="C329" i="16"/>
  <c r="D328" i="16"/>
  <c r="C328" i="16"/>
  <c r="D327" i="16"/>
  <c r="C327" i="16"/>
  <c r="D326" i="16"/>
  <c r="C326" i="16"/>
  <c r="D325" i="16"/>
  <c r="C325" i="16"/>
  <c r="D324" i="16"/>
  <c r="C324" i="16"/>
  <c r="D323" i="16"/>
  <c r="C323" i="16"/>
  <c r="D322" i="16"/>
  <c r="C322" i="16"/>
  <c r="D321" i="16"/>
  <c r="C321" i="16"/>
  <c r="D320" i="16"/>
  <c r="C320" i="16"/>
  <c r="D319" i="16"/>
  <c r="C319" i="16"/>
  <c r="D318" i="16"/>
  <c r="C318" i="16"/>
  <c r="D317" i="16"/>
  <c r="C317" i="16"/>
  <c r="D316" i="16"/>
  <c r="C316" i="16"/>
  <c r="D315" i="16"/>
  <c r="C315" i="16"/>
  <c r="D314" i="16"/>
  <c r="C314" i="16"/>
  <c r="D313" i="16"/>
  <c r="C313" i="16"/>
  <c r="D312" i="16"/>
  <c r="C312" i="16"/>
  <c r="D311" i="16"/>
  <c r="C311" i="16"/>
  <c r="D310" i="16"/>
  <c r="C310" i="16"/>
  <c r="D309" i="16"/>
  <c r="C309" i="16"/>
  <c r="D308" i="16"/>
  <c r="C308" i="16"/>
  <c r="D307" i="16"/>
  <c r="C307" i="16"/>
  <c r="D306" i="16"/>
  <c r="C306" i="16"/>
  <c r="D305" i="16"/>
  <c r="C305" i="16"/>
  <c r="D304" i="16"/>
  <c r="C304" i="16"/>
  <c r="D303" i="16"/>
  <c r="C303" i="16"/>
  <c r="D302" i="16"/>
  <c r="C302" i="16"/>
  <c r="D301" i="16"/>
  <c r="C301" i="16"/>
  <c r="D300" i="16"/>
  <c r="C300" i="16"/>
  <c r="D299" i="16"/>
  <c r="C299" i="16"/>
  <c r="D298" i="16"/>
  <c r="C298" i="16"/>
  <c r="D297" i="16"/>
  <c r="C297" i="16"/>
  <c r="D296" i="16"/>
  <c r="C296" i="16"/>
  <c r="D295" i="16"/>
  <c r="C295" i="16"/>
  <c r="D294" i="16"/>
  <c r="C294" i="16"/>
  <c r="D293" i="16"/>
  <c r="C293" i="16"/>
  <c r="D292" i="16"/>
  <c r="C292" i="16"/>
  <c r="D291" i="16"/>
  <c r="C291" i="16"/>
  <c r="D290" i="16"/>
  <c r="C290" i="16"/>
  <c r="D289" i="16"/>
  <c r="C289" i="16"/>
  <c r="D288" i="16"/>
  <c r="C288" i="16"/>
  <c r="D287" i="16"/>
  <c r="C287" i="16"/>
  <c r="D286" i="16"/>
  <c r="C286" i="16"/>
  <c r="D285" i="16"/>
  <c r="C285" i="16"/>
  <c r="D284" i="16"/>
  <c r="C284" i="16"/>
  <c r="D283" i="16"/>
  <c r="C283" i="16"/>
  <c r="D282" i="16"/>
  <c r="C282" i="16"/>
  <c r="D281" i="16"/>
  <c r="C281" i="16"/>
  <c r="D280" i="16"/>
  <c r="C280" i="16"/>
  <c r="D279" i="16"/>
  <c r="C279" i="16"/>
  <c r="D278" i="16"/>
  <c r="C278" i="16"/>
  <c r="D277" i="16"/>
  <c r="C277" i="16"/>
  <c r="D276" i="16"/>
  <c r="C276" i="16"/>
  <c r="D275" i="16"/>
  <c r="C275" i="16"/>
  <c r="D274" i="16"/>
  <c r="C274" i="16"/>
  <c r="D273" i="16"/>
  <c r="C273" i="16"/>
  <c r="D272" i="16"/>
  <c r="C272" i="16"/>
  <c r="D271" i="16"/>
  <c r="C271" i="16"/>
  <c r="D270" i="16"/>
  <c r="C270" i="16"/>
  <c r="D269" i="16"/>
  <c r="C269" i="16"/>
  <c r="D268" i="16"/>
  <c r="C268" i="16"/>
  <c r="D267" i="16"/>
  <c r="C267" i="16"/>
  <c r="D266" i="16"/>
  <c r="C266" i="16"/>
  <c r="D265" i="16"/>
  <c r="C265" i="16"/>
  <c r="D264" i="16"/>
  <c r="C264" i="16"/>
  <c r="D263" i="16"/>
  <c r="C263" i="16"/>
  <c r="D262" i="16"/>
  <c r="C262" i="16"/>
  <c r="D261" i="16"/>
  <c r="C261" i="16"/>
  <c r="D260" i="16"/>
  <c r="C260" i="16"/>
  <c r="D259" i="16"/>
  <c r="C259" i="16"/>
  <c r="D258" i="16"/>
  <c r="C258" i="16"/>
  <c r="D257" i="16"/>
  <c r="C257" i="16"/>
  <c r="D256" i="16"/>
  <c r="C256" i="16"/>
  <c r="D255" i="16"/>
  <c r="C255" i="16"/>
  <c r="D254" i="16"/>
  <c r="C254" i="16"/>
  <c r="D253" i="16"/>
  <c r="C253" i="16"/>
  <c r="D252" i="16"/>
  <c r="C252" i="16"/>
  <c r="D251" i="16"/>
  <c r="C251" i="16"/>
  <c r="D250" i="16"/>
  <c r="C250" i="16"/>
  <c r="D249" i="16"/>
  <c r="C249" i="16"/>
  <c r="D248" i="16"/>
  <c r="C248" i="16"/>
  <c r="D247" i="16"/>
  <c r="C247" i="16"/>
  <c r="D246" i="16"/>
  <c r="C246" i="16"/>
  <c r="D245" i="16"/>
  <c r="C245" i="16"/>
  <c r="D244" i="16"/>
  <c r="C244" i="16"/>
  <c r="D243" i="16"/>
  <c r="C243" i="16"/>
  <c r="D242" i="16"/>
  <c r="C242" i="16"/>
  <c r="D241" i="16"/>
  <c r="C241" i="16"/>
  <c r="D240" i="16"/>
  <c r="C240" i="16"/>
  <c r="D239" i="16"/>
  <c r="C239" i="16"/>
  <c r="D238" i="16"/>
  <c r="C238" i="16"/>
  <c r="D237" i="16"/>
  <c r="C237" i="16"/>
  <c r="D236" i="16"/>
  <c r="C236" i="16"/>
  <c r="D235" i="16"/>
  <c r="C235" i="16"/>
  <c r="D234" i="16"/>
  <c r="C234" i="16"/>
  <c r="D233" i="16"/>
  <c r="C233" i="16"/>
  <c r="D232" i="16"/>
  <c r="C232" i="16"/>
  <c r="D231" i="16"/>
  <c r="C231" i="16"/>
  <c r="D230" i="16"/>
  <c r="C230" i="16"/>
  <c r="D229" i="16"/>
  <c r="C229" i="16"/>
  <c r="D228" i="16"/>
  <c r="C228" i="16"/>
  <c r="D227" i="16"/>
  <c r="C227" i="16"/>
  <c r="D226" i="16"/>
  <c r="C226" i="16"/>
  <c r="D225" i="16"/>
  <c r="C225" i="16"/>
  <c r="D224" i="16"/>
  <c r="C224" i="16"/>
  <c r="D223" i="16"/>
  <c r="C223" i="16"/>
  <c r="D222" i="16"/>
  <c r="C222" i="16"/>
  <c r="D221" i="16"/>
  <c r="C221" i="16"/>
  <c r="D220" i="16"/>
  <c r="C220" i="16"/>
  <c r="D219" i="16"/>
  <c r="C219" i="16"/>
  <c r="D218" i="16"/>
  <c r="C218" i="16"/>
  <c r="D217" i="16"/>
  <c r="C217" i="16"/>
  <c r="D216" i="16"/>
  <c r="C216" i="16"/>
  <c r="D215" i="16"/>
  <c r="C215" i="16"/>
  <c r="D214" i="16"/>
  <c r="C214" i="16"/>
  <c r="D213" i="16"/>
  <c r="C213" i="16"/>
  <c r="D212" i="16"/>
  <c r="C212" i="16"/>
  <c r="D211" i="16"/>
  <c r="C211" i="16"/>
  <c r="D210" i="16"/>
  <c r="C210" i="16"/>
  <c r="D209" i="16"/>
  <c r="C209" i="16"/>
  <c r="D208" i="16"/>
  <c r="C208" i="16"/>
  <c r="D207" i="16"/>
  <c r="C207" i="16"/>
  <c r="D206" i="16"/>
  <c r="C206" i="16"/>
  <c r="D205" i="16"/>
  <c r="C205" i="16"/>
  <c r="D204" i="16"/>
  <c r="C204" i="16"/>
  <c r="D203" i="16"/>
  <c r="C203" i="16"/>
  <c r="D202" i="16"/>
  <c r="C202" i="16"/>
  <c r="D201" i="16"/>
  <c r="C201" i="16"/>
  <c r="D200" i="16"/>
  <c r="C200" i="16"/>
  <c r="D199" i="16"/>
  <c r="C199" i="16"/>
  <c r="D198" i="16"/>
  <c r="C198" i="16"/>
  <c r="D197" i="16"/>
  <c r="C197" i="16"/>
  <c r="D196" i="16"/>
  <c r="C196" i="16"/>
  <c r="D195" i="16"/>
  <c r="C195" i="16"/>
  <c r="D194" i="16"/>
  <c r="C194" i="16"/>
  <c r="D193" i="16"/>
  <c r="C193" i="16"/>
  <c r="D192" i="16"/>
  <c r="C192" i="16"/>
  <c r="D191" i="16"/>
  <c r="C191" i="16"/>
  <c r="D190" i="16"/>
  <c r="C190" i="16"/>
  <c r="D189" i="16"/>
  <c r="C189" i="16"/>
  <c r="D188" i="16"/>
  <c r="C188" i="16"/>
  <c r="D187" i="16"/>
  <c r="C187" i="16"/>
  <c r="D186" i="16"/>
  <c r="C186" i="16"/>
  <c r="D185" i="16"/>
  <c r="C185" i="16"/>
  <c r="D184" i="16"/>
  <c r="C184" i="16"/>
  <c r="D183" i="16"/>
  <c r="C183" i="16"/>
  <c r="D182" i="16"/>
  <c r="C182" i="16"/>
  <c r="D181" i="16"/>
  <c r="C181" i="16"/>
  <c r="D180" i="16"/>
  <c r="C180" i="16"/>
  <c r="D179" i="16"/>
  <c r="C179" i="16"/>
  <c r="D178" i="16"/>
  <c r="C178" i="16"/>
  <c r="D177" i="16"/>
  <c r="C177" i="16"/>
  <c r="D176" i="16"/>
  <c r="C176" i="16"/>
  <c r="D175" i="16"/>
  <c r="C175" i="16"/>
  <c r="D174" i="16"/>
  <c r="C174" i="16"/>
  <c r="D173" i="16"/>
  <c r="C173" i="16"/>
  <c r="D172" i="16"/>
  <c r="C172" i="16"/>
  <c r="D171" i="16"/>
  <c r="C171" i="16"/>
  <c r="D170" i="16"/>
  <c r="C170" i="16"/>
  <c r="D169" i="16"/>
  <c r="C169" i="16"/>
  <c r="D168" i="16"/>
  <c r="C168" i="16"/>
  <c r="D167" i="16"/>
  <c r="C167" i="16"/>
  <c r="D166" i="16"/>
  <c r="C166" i="16"/>
  <c r="D165" i="16"/>
  <c r="C165" i="16"/>
  <c r="D164" i="16"/>
  <c r="C164" i="16"/>
  <c r="D163" i="16"/>
  <c r="C163" i="16"/>
  <c r="D162" i="16"/>
  <c r="C162" i="16"/>
  <c r="D161" i="16"/>
  <c r="C161" i="16"/>
  <c r="D160" i="16"/>
  <c r="C160" i="16"/>
  <c r="D159" i="16"/>
  <c r="C159" i="16"/>
  <c r="D158" i="16"/>
  <c r="C158" i="16"/>
  <c r="D157" i="16"/>
  <c r="C157" i="16"/>
  <c r="D156" i="16"/>
  <c r="C156" i="16"/>
  <c r="D155" i="16"/>
  <c r="C155" i="16"/>
  <c r="D154" i="16"/>
  <c r="C154" i="16"/>
  <c r="D153" i="16"/>
  <c r="C153" i="16"/>
  <c r="D152" i="16"/>
  <c r="C152" i="16"/>
  <c r="D151" i="16"/>
  <c r="C151" i="16"/>
  <c r="D150" i="16"/>
  <c r="C150" i="16"/>
  <c r="D149" i="16"/>
  <c r="C149" i="16"/>
  <c r="D148" i="16"/>
  <c r="C148" i="16"/>
  <c r="D147" i="16"/>
  <c r="C147" i="16"/>
  <c r="D146" i="16"/>
  <c r="C146" i="16"/>
  <c r="D145" i="16"/>
  <c r="C145" i="16"/>
  <c r="D144" i="16"/>
  <c r="C144" i="16"/>
  <c r="D143" i="16"/>
  <c r="C143" i="16"/>
  <c r="D142" i="16"/>
  <c r="C142" i="16"/>
  <c r="D141" i="16"/>
  <c r="C141" i="16"/>
  <c r="D140" i="16"/>
  <c r="C140" i="16"/>
  <c r="D139" i="16"/>
  <c r="C139" i="16"/>
  <c r="D138" i="16"/>
  <c r="C138" i="16"/>
  <c r="D137" i="16"/>
  <c r="C137" i="16"/>
  <c r="D136" i="16"/>
  <c r="C136" i="16"/>
  <c r="D135" i="16"/>
  <c r="C135" i="16"/>
  <c r="D134" i="16"/>
  <c r="C134" i="16"/>
  <c r="D133" i="16"/>
  <c r="C133" i="16"/>
  <c r="D132" i="16"/>
  <c r="C132" i="16"/>
  <c r="D131" i="16"/>
  <c r="C131" i="16"/>
  <c r="D130" i="16"/>
  <c r="C130" i="16"/>
  <c r="D129" i="16"/>
  <c r="C129" i="16"/>
  <c r="D128" i="16"/>
  <c r="C128" i="16"/>
  <c r="D127" i="16"/>
  <c r="C127" i="16"/>
  <c r="D126" i="16"/>
  <c r="C126" i="16"/>
  <c r="D125" i="16"/>
  <c r="C125" i="16"/>
  <c r="D124" i="16"/>
  <c r="C124" i="16"/>
  <c r="D123" i="16"/>
  <c r="C123" i="16"/>
  <c r="D122" i="16"/>
  <c r="C122" i="16"/>
  <c r="D121" i="16"/>
  <c r="C121" i="16"/>
  <c r="D120" i="16"/>
  <c r="C120" i="16"/>
  <c r="D119" i="16"/>
  <c r="C119" i="16"/>
  <c r="D118" i="16"/>
  <c r="C118" i="16"/>
  <c r="D117" i="16"/>
  <c r="C117" i="16"/>
  <c r="D116" i="16"/>
  <c r="C116" i="16"/>
  <c r="D115" i="16"/>
  <c r="C115" i="16"/>
  <c r="D114" i="16"/>
  <c r="C114" i="16"/>
  <c r="D113" i="16"/>
  <c r="C113" i="16"/>
  <c r="D112" i="16"/>
  <c r="C112" i="16"/>
  <c r="D111" i="16"/>
  <c r="C111" i="16"/>
  <c r="D110" i="16"/>
  <c r="C110" i="16"/>
  <c r="D109" i="16"/>
  <c r="C109" i="16"/>
  <c r="D108" i="16"/>
  <c r="C108" i="16"/>
  <c r="D107" i="16"/>
  <c r="C107" i="16"/>
  <c r="D106" i="16"/>
  <c r="C106" i="16"/>
  <c r="D105" i="16"/>
  <c r="C105" i="16"/>
  <c r="D104" i="16"/>
  <c r="C104" i="16"/>
  <c r="D103" i="16"/>
  <c r="C103" i="16"/>
  <c r="D102" i="16"/>
  <c r="C102" i="16"/>
  <c r="D101" i="16"/>
  <c r="C101" i="16"/>
  <c r="D100" i="16"/>
  <c r="C100" i="16"/>
  <c r="D99" i="16"/>
  <c r="C99" i="16"/>
  <c r="D98" i="16"/>
  <c r="C98" i="16"/>
  <c r="D97" i="16"/>
  <c r="C97" i="16"/>
  <c r="D96" i="16"/>
  <c r="C96" i="16"/>
  <c r="D95" i="16"/>
  <c r="C95" i="16"/>
  <c r="D94" i="16"/>
  <c r="C94" i="16"/>
  <c r="D93" i="16"/>
  <c r="C93" i="16"/>
  <c r="D92" i="16"/>
  <c r="C92" i="16"/>
  <c r="D91" i="16"/>
  <c r="C91" i="16"/>
  <c r="D90" i="16"/>
  <c r="C90" i="16"/>
  <c r="D89" i="16"/>
  <c r="C89" i="16"/>
  <c r="D88" i="16"/>
  <c r="C88" i="16"/>
  <c r="D87" i="16"/>
  <c r="C87" i="16"/>
  <c r="D86" i="16"/>
  <c r="C86" i="16"/>
  <c r="D85" i="16"/>
  <c r="C85" i="16"/>
  <c r="D84" i="16"/>
  <c r="C84" i="16"/>
  <c r="D83" i="16"/>
  <c r="C83" i="16"/>
  <c r="D82" i="16"/>
  <c r="C82" i="16"/>
  <c r="D81" i="16"/>
  <c r="C81" i="16"/>
  <c r="D80" i="16"/>
  <c r="C80" i="16"/>
  <c r="D79" i="16"/>
  <c r="C79" i="16"/>
  <c r="D78" i="16"/>
  <c r="C78" i="16"/>
  <c r="D77" i="16"/>
  <c r="C77" i="16"/>
  <c r="D76" i="16"/>
  <c r="C76" i="16"/>
  <c r="D75" i="16"/>
  <c r="C75" i="16"/>
  <c r="D74" i="16"/>
  <c r="C74" i="16"/>
  <c r="D73" i="16"/>
  <c r="C73" i="16"/>
  <c r="D72" i="16"/>
  <c r="C72" i="16"/>
  <c r="D71" i="16"/>
  <c r="C71" i="16"/>
  <c r="D70" i="16"/>
  <c r="C70" i="16"/>
  <c r="D69" i="16"/>
  <c r="C69" i="16"/>
  <c r="D68" i="16"/>
  <c r="C68" i="16"/>
  <c r="D67" i="16"/>
  <c r="C67" i="16"/>
  <c r="D66" i="16"/>
  <c r="C66" i="16"/>
  <c r="D65" i="16"/>
  <c r="C65" i="16"/>
  <c r="D64" i="16"/>
  <c r="C64" i="16"/>
  <c r="D63" i="16"/>
  <c r="C63" i="16"/>
  <c r="D62" i="16"/>
  <c r="C62" i="16"/>
  <c r="D61" i="16"/>
  <c r="C61" i="16"/>
  <c r="D60" i="16"/>
  <c r="C60" i="16"/>
  <c r="D59" i="16"/>
  <c r="C59" i="16"/>
  <c r="D58" i="16"/>
  <c r="C58" i="16"/>
  <c r="D57" i="16"/>
  <c r="C57" i="16"/>
  <c r="D56" i="16"/>
  <c r="C56" i="16"/>
  <c r="D55" i="16"/>
  <c r="C55" i="16"/>
  <c r="D54" i="16"/>
  <c r="C54" i="16"/>
  <c r="D53" i="16"/>
  <c r="C53" i="16"/>
  <c r="D52" i="16"/>
  <c r="C52" i="16"/>
  <c r="D51" i="16"/>
  <c r="C51" i="16"/>
  <c r="D50" i="16"/>
  <c r="C50" i="16"/>
  <c r="D49" i="16"/>
  <c r="C49" i="16"/>
  <c r="D48" i="16"/>
  <c r="C48" i="16"/>
  <c r="D47" i="16"/>
  <c r="C47" i="16"/>
  <c r="D46" i="16"/>
  <c r="C46" i="16"/>
  <c r="D45" i="16"/>
  <c r="C45" i="16"/>
  <c r="D44" i="16"/>
  <c r="C44" i="16"/>
  <c r="D43" i="16"/>
  <c r="C43" i="16"/>
  <c r="D42" i="16"/>
  <c r="C42" i="16"/>
  <c r="D41" i="16"/>
  <c r="C41" i="16"/>
  <c r="D40" i="16"/>
  <c r="C40" i="16"/>
  <c r="D39" i="16"/>
  <c r="C39" i="16"/>
  <c r="D38" i="16"/>
  <c r="C38" i="16"/>
  <c r="D37" i="16"/>
  <c r="C37" i="16"/>
  <c r="D36" i="16"/>
  <c r="C36" i="16"/>
  <c r="D35" i="16"/>
  <c r="C35" i="16"/>
  <c r="D34" i="16"/>
  <c r="C34" i="16"/>
  <c r="D33" i="16"/>
  <c r="C33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G6" i="16"/>
  <c r="D6" i="16"/>
  <c r="C6" i="16"/>
  <c r="D5" i="16"/>
  <c r="C5" i="16"/>
  <c r="C4" i="16"/>
  <c r="G6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358" i="15"/>
  <c r="C359" i="15"/>
  <c r="C360" i="15"/>
  <c r="C361" i="15"/>
  <c r="C362" i="15"/>
  <c r="C363" i="15"/>
  <c r="C364" i="15"/>
  <c r="C365" i="15"/>
  <c r="C366" i="15"/>
  <c r="C367" i="15"/>
  <c r="C368" i="15"/>
  <c r="C369" i="15"/>
  <c r="C370" i="15"/>
  <c r="C371" i="15"/>
  <c r="C372" i="15"/>
  <c r="C373" i="15"/>
  <c r="C374" i="15"/>
  <c r="C375" i="15"/>
  <c r="C376" i="15"/>
  <c r="C377" i="15"/>
  <c r="C378" i="15"/>
  <c r="C379" i="15"/>
  <c r="C380" i="15"/>
  <c r="C381" i="15"/>
  <c r="C382" i="15"/>
  <c r="C383" i="15"/>
  <c r="C384" i="15"/>
  <c r="C385" i="15"/>
  <c r="C386" i="15"/>
  <c r="C387" i="15"/>
  <c r="C388" i="15"/>
  <c r="C389" i="15"/>
  <c r="C390" i="15"/>
  <c r="C391" i="15"/>
  <c r="C392" i="15"/>
  <c r="C393" i="15"/>
  <c r="C394" i="15"/>
  <c r="C395" i="15"/>
  <c r="C396" i="15"/>
  <c r="C397" i="15"/>
  <c r="C398" i="15"/>
  <c r="C399" i="15"/>
  <c r="C400" i="15"/>
  <c r="C401" i="15"/>
  <c r="C402" i="15"/>
  <c r="C403" i="15"/>
  <c r="C404" i="15"/>
  <c r="C405" i="15"/>
  <c r="C406" i="15"/>
  <c r="C407" i="15"/>
  <c r="C408" i="15"/>
  <c r="C409" i="15"/>
  <c r="C410" i="15"/>
  <c r="C411" i="15"/>
  <c r="C412" i="15"/>
  <c r="C413" i="15"/>
  <c r="C414" i="15"/>
  <c r="C415" i="15"/>
  <c r="C416" i="15"/>
  <c r="C417" i="15"/>
  <c r="C418" i="15"/>
  <c r="C419" i="15"/>
  <c r="C420" i="15"/>
  <c r="C421" i="15"/>
  <c r="C422" i="15"/>
  <c r="C423" i="15"/>
  <c r="C424" i="15"/>
  <c r="C425" i="15"/>
  <c r="C426" i="15"/>
  <c r="C427" i="15"/>
  <c r="C428" i="15"/>
  <c r="C429" i="15"/>
  <c r="C430" i="15"/>
  <c r="C431" i="15"/>
  <c r="C432" i="15"/>
  <c r="C433" i="15"/>
  <c r="C434" i="15"/>
  <c r="C435" i="15"/>
  <c r="C436" i="15"/>
  <c r="C437" i="15"/>
  <c r="C438" i="15"/>
  <c r="C439" i="15"/>
  <c r="C440" i="15"/>
  <c r="C441" i="15"/>
  <c r="C442" i="15"/>
  <c r="C443" i="15"/>
  <c r="C444" i="15"/>
  <c r="C445" i="15"/>
  <c r="C446" i="15"/>
  <c r="C447" i="15"/>
  <c r="C448" i="15"/>
  <c r="C449" i="15"/>
  <c r="C450" i="15"/>
  <c r="C451" i="15"/>
  <c r="C452" i="15"/>
  <c r="C453" i="15"/>
  <c r="C454" i="15"/>
  <c r="C455" i="15"/>
  <c r="C456" i="15"/>
  <c r="C457" i="15"/>
  <c r="C458" i="15"/>
  <c r="C459" i="15"/>
  <c r="C460" i="15"/>
  <c r="C461" i="15"/>
  <c r="C462" i="15"/>
  <c r="C463" i="15"/>
  <c r="C464" i="15"/>
  <c r="C465" i="15"/>
  <c r="C466" i="15"/>
  <c r="C467" i="15"/>
  <c r="C468" i="15"/>
  <c r="C469" i="15"/>
  <c r="C470" i="15"/>
  <c r="C471" i="15"/>
  <c r="C472" i="15"/>
  <c r="C473" i="15"/>
  <c r="C474" i="15"/>
  <c r="C475" i="15"/>
  <c r="C476" i="15"/>
  <c r="C477" i="15"/>
  <c r="C478" i="15"/>
  <c r="C479" i="15"/>
  <c r="C480" i="15"/>
  <c r="C481" i="15"/>
  <c r="C482" i="15"/>
  <c r="C483" i="15"/>
  <c r="C484" i="15"/>
  <c r="C485" i="15"/>
  <c r="C486" i="15"/>
  <c r="C487" i="15"/>
  <c r="C488" i="15"/>
  <c r="C489" i="15"/>
  <c r="C490" i="15"/>
  <c r="C491" i="15"/>
  <c r="C492" i="15"/>
  <c r="C493" i="15"/>
  <c r="C494" i="15"/>
  <c r="C495" i="15"/>
  <c r="C496" i="15"/>
  <c r="C497" i="15"/>
  <c r="C498" i="15"/>
  <c r="C499" i="15"/>
  <c r="C500" i="15"/>
  <c r="C501" i="15"/>
  <c r="C502" i="15"/>
  <c r="C503" i="15"/>
  <c r="C504" i="15"/>
  <c r="C505" i="15"/>
  <c r="C506" i="15"/>
  <c r="C507" i="15"/>
  <c r="C4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5" i="15"/>
  <c r="K10" i="12" l="1"/>
  <c r="J10" i="12"/>
  <c r="I10" i="12"/>
  <c r="H9" i="12"/>
  <c r="K4" i="12"/>
  <c r="O8" i="11"/>
  <c r="F6" i="11"/>
  <c r="G6" i="11"/>
  <c r="H6" i="11"/>
  <c r="I6" i="11"/>
  <c r="F7" i="11"/>
  <c r="G7" i="11"/>
  <c r="H7" i="11"/>
  <c r="I7" i="11"/>
  <c r="F8" i="11"/>
  <c r="G8" i="11"/>
  <c r="H8" i="11"/>
  <c r="I8" i="11"/>
  <c r="F9" i="11"/>
  <c r="G9" i="11"/>
  <c r="H9" i="11"/>
  <c r="I9" i="11"/>
  <c r="F10" i="11"/>
  <c r="G10" i="11"/>
  <c r="H10" i="11"/>
  <c r="I10" i="11"/>
  <c r="F11" i="11"/>
  <c r="G11" i="11"/>
  <c r="H11" i="11"/>
  <c r="I11" i="11"/>
  <c r="F12" i="11"/>
  <c r="G12" i="11"/>
  <c r="H12" i="11"/>
  <c r="I12" i="11"/>
  <c r="F13" i="11"/>
  <c r="G13" i="11"/>
  <c r="H13" i="11"/>
  <c r="I13" i="11"/>
  <c r="F14" i="11"/>
  <c r="G14" i="11"/>
  <c r="H14" i="11"/>
  <c r="I14" i="11"/>
  <c r="F15" i="11"/>
  <c r="G15" i="11"/>
  <c r="H15" i="11"/>
  <c r="I15" i="11"/>
  <c r="F16" i="11"/>
  <c r="G16" i="11"/>
  <c r="H16" i="11"/>
  <c r="I16" i="11"/>
  <c r="F17" i="11"/>
  <c r="G17" i="11"/>
  <c r="H17" i="11"/>
  <c r="I17" i="11"/>
  <c r="F18" i="11"/>
  <c r="G18" i="11"/>
  <c r="H18" i="11"/>
  <c r="I18" i="11"/>
  <c r="F19" i="11"/>
  <c r="G19" i="11"/>
  <c r="H19" i="11"/>
  <c r="I19" i="11"/>
  <c r="F20" i="11"/>
  <c r="G20" i="11"/>
  <c r="H20" i="11"/>
  <c r="I20" i="11"/>
  <c r="F21" i="11"/>
  <c r="G21" i="11"/>
  <c r="H21" i="11"/>
  <c r="I21" i="11"/>
  <c r="F22" i="11"/>
  <c r="G22" i="11"/>
  <c r="H22" i="11"/>
  <c r="I22" i="11"/>
  <c r="F23" i="11"/>
  <c r="G23" i="11"/>
  <c r="H23" i="11"/>
  <c r="I23" i="11"/>
  <c r="F24" i="11"/>
  <c r="G24" i="11"/>
  <c r="H24" i="11"/>
  <c r="I24" i="11"/>
  <c r="F25" i="11"/>
  <c r="G25" i="11"/>
  <c r="H25" i="11"/>
  <c r="I25" i="11"/>
  <c r="F26" i="11"/>
  <c r="G26" i="11"/>
  <c r="H26" i="11"/>
  <c r="I26" i="11"/>
  <c r="F27" i="11"/>
  <c r="G27" i="11"/>
  <c r="H27" i="11"/>
  <c r="I27" i="11"/>
  <c r="F28" i="11"/>
  <c r="G28" i="11"/>
  <c r="H28" i="11"/>
  <c r="I28" i="11"/>
  <c r="G5" i="11"/>
  <c r="M5" i="11" s="1"/>
  <c r="M15" i="11" s="1"/>
  <c r="H5" i="11"/>
  <c r="N5" i="11" s="1"/>
  <c r="N15" i="11" s="1"/>
  <c r="I5" i="11"/>
  <c r="O5" i="11" s="1"/>
  <c r="O15" i="11" s="1"/>
  <c r="F5" i="11"/>
  <c r="F5" i="8"/>
  <c r="G5" i="8"/>
  <c r="H5" i="8"/>
  <c r="I5" i="8"/>
  <c r="F6" i="8"/>
  <c r="G6" i="8"/>
  <c r="H6" i="8"/>
  <c r="I6" i="8"/>
  <c r="F7" i="8"/>
  <c r="G7" i="8"/>
  <c r="H7" i="8"/>
  <c r="I7" i="8"/>
  <c r="F8" i="8"/>
  <c r="G8" i="8"/>
  <c r="H8" i="8"/>
  <c r="I8" i="8"/>
  <c r="F9" i="8"/>
  <c r="G9" i="8"/>
  <c r="H9" i="8"/>
  <c r="I9" i="8"/>
  <c r="F10" i="8"/>
  <c r="G10" i="8"/>
  <c r="H10" i="8"/>
  <c r="I10" i="8"/>
  <c r="F11" i="8"/>
  <c r="G11" i="8"/>
  <c r="H11" i="8"/>
  <c r="I11" i="8"/>
  <c r="F12" i="8"/>
  <c r="G12" i="8"/>
  <c r="H12" i="8"/>
  <c r="I12" i="8"/>
  <c r="F13" i="8"/>
  <c r="G13" i="8"/>
  <c r="H13" i="8"/>
  <c r="I13" i="8"/>
  <c r="F14" i="8"/>
  <c r="G14" i="8"/>
  <c r="H14" i="8"/>
  <c r="I14" i="8"/>
  <c r="F15" i="8"/>
  <c r="G15" i="8"/>
  <c r="H15" i="8"/>
  <c r="I15" i="8"/>
  <c r="F16" i="8"/>
  <c r="G16" i="8"/>
  <c r="H16" i="8"/>
  <c r="I16" i="8"/>
  <c r="F17" i="8"/>
  <c r="G17" i="8"/>
  <c r="H17" i="8"/>
  <c r="I17" i="8"/>
  <c r="F18" i="8"/>
  <c r="G18" i="8"/>
  <c r="H18" i="8"/>
  <c r="I18" i="8"/>
  <c r="F19" i="8"/>
  <c r="G19" i="8"/>
  <c r="H19" i="8"/>
  <c r="I19" i="8"/>
  <c r="F20" i="8"/>
  <c r="G20" i="8"/>
  <c r="H20" i="8"/>
  <c r="I20" i="8"/>
  <c r="F21" i="8"/>
  <c r="G21" i="8"/>
  <c r="H21" i="8"/>
  <c r="I21" i="8"/>
  <c r="F22" i="8"/>
  <c r="G22" i="8"/>
  <c r="H22" i="8"/>
  <c r="I22" i="8"/>
  <c r="F23" i="8"/>
  <c r="G23" i="8"/>
  <c r="H23" i="8"/>
  <c r="I23" i="8"/>
  <c r="F24" i="8"/>
  <c r="G24" i="8"/>
  <c r="H24" i="8"/>
  <c r="I24" i="8"/>
  <c r="F25" i="8"/>
  <c r="G25" i="8"/>
  <c r="H25" i="8"/>
  <c r="I25" i="8"/>
  <c r="F26" i="8"/>
  <c r="G26" i="8"/>
  <c r="H26" i="8"/>
  <c r="I26" i="8"/>
  <c r="F27" i="8"/>
  <c r="G27" i="8"/>
  <c r="H27" i="8"/>
  <c r="I27" i="8"/>
  <c r="F28" i="8"/>
  <c r="G28" i="8"/>
  <c r="H28" i="8"/>
  <c r="I28" i="8"/>
  <c r="F29" i="8"/>
  <c r="G29" i="8"/>
  <c r="H29" i="8"/>
  <c r="I29" i="8"/>
  <c r="F30" i="8"/>
  <c r="G30" i="8"/>
  <c r="H30" i="8"/>
  <c r="I30" i="8"/>
  <c r="F31" i="8"/>
  <c r="G31" i="8"/>
  <c r="H31" i="8"/>
  <c r="I31" i="8"/>
  <c r="F32" i="8"/>
  <c r="G32" i="8"/>
  <c r="H32" i="8"/>
  <c r="I32" i="8"/>
  <c r="F33" i="8"/>
  <c r="G33" i="8"/>
  <c r="H33" i="8"/>
  <c r="I33" i="8"/>
  <c r="F34" i="8"/>
  <c r="G34" i="8"/>
  <c r="H34" i="8"/>
  <c r="I34" i="8"/>
  <c r="F35" i="8"/>
  <c r="G35" i="8"/>
  <c r="H35" i="8"/>
  <c r="I35" i="8"/>
  <c r="F36" i="8"/>
  <c r="G36" i="8"/>
  <c r="H36" i="8"/>
  <c r="I36" i="8"/>
  <c r="F37" i="8"/>
  <c r="G37" i="8"/>
  <c r="H37" i="8"/>
  <c r="I37" i="8"/>
  <c r="F38" i="8"/>
  <c r="G38" i="8"/>
  <c r="H38" i="8"/>
  <c r="I38" i="8"/>
  <c r="F39" i="8"/>
  <c r="G39" i="8"/>
  <c r="H39" i="8"/>
  <c r="I39" i="8"/>
  <c r="F40" i="8"/>
  <c r="G40" i="8"/>
  <c r="H40" i="8"/>
  <c r="I40" i="8"/>
  <c r="F41" i="8"/>
  <c r="G41" i="8"/>
  <c r="H41" i="8"/>
  <c r="I41" i="8"/>
  <c r="F42" i="8"/>
  <c r="G42" i="8"/>
  <c r="H42" i="8"/>
  <c r="I42" i="8"/>
  <c r="F43" i="8"/>
  <c r="G43" i="8"/>
  <c r="H43" i="8"/>
  <c r="I43" i="8"/>
  <c r="F44" i="8"/>
  <c r="G44" i="8"/>
  <c r="H44" i="8"/>
  <c r="I44" i="8"/>
  <c r="F45" i="8"/>
  <c r="G45" i="8"/>
  <c r="H45" i="8"/>
  <c r="I45" i="8"/>
  <c r="F46" i="8"/>
  <c r="G46" i="8"/>
  <c r="H46" i="8"/>
  <c r="I46" i="8"/>
  <c r="F47" i="8"/>
  <c r="G47" i="8"/>
  <c r="H47" i="8"/>
  <c r="I47" i="8"/>
  <c r="F48" i="8"/>
  <c r="G48" i="8"/>
  <c r="H48" i="8"/>
  <c r="I48" i="8"/>
  <c r="F49" i="8"/>
  <c r="G49" i="8"/>
  <c r="H49" i="8"/>
  <c r="I49" i="8"/>
  <c r="F50" i="8"/>
  <c r="G50" i="8"/>
  <c r="H50" i="8"/>
  <c r="I50" i="8"/>
  <c r="F51" i="8"/>
  <c r="G51" i="8"/>
  <c r="H51" i="8"/>
  <c r="I51" i="8"/>
  <c r="F52" i="8"/>
  <c r="G52" i="8"/>
  <c r="H52" i="8"/>
  <c r="I52" i="8"/>
  <c r="F53" i="8"/>
  <c r="G53" i="8"/>
  <c r="H53" i="8"/>
  <c r="I53" i="8"/>
  <c r="F54" i="8"/>
  <c r="G54" i="8"/>
  <c r="H54" i="8"/>
  <c r="I54" i="8"/>
  <c r="F55" i="8"/>
  <c r="G55" i="8"/>
  <c r="H55" i="8"/>
  <c r="I55" i="8"/>
  <c r="F56" i="8"/>
  <c r="G56" i="8"/>
  <c r="H56" i="8"/>
  <c r="I56" i="8"/>
  <c r="F57" i="8"/>
  <c r="G57" i="8"/>
  <c r="H57" i="8"/>
  <c r="I57" i="8"/>
  <c r="F58" i="8"/>
  <c r="G58" i="8"/>
  <c r="H58" i="8"/>
  <c r="I58" i="8"/>
  <c r="F59" i="8"/>
  <c r="G59" i="8"/>
  <c r="H59" i="8"/>
  <c r="I59" i="8"/>
  <c r="F60" i="8"/>
  <c r="G60" i="8"/>
  <c r="H60" i="8"/>
  <c r="I60" i="8"/>
  <c r="F61" i="8"/>
  <c r="G61" i="8"/>
  <c r="H61" i="8"/>
  <c r="I61" i="8"/>
  <c r="F62" i="8"/>
  <c r="G62" i="8"/>
  <c r="H62" i="8"/>
  <c r="I62" i="8"/>
  <c r="F63" i="8"/>
  <c r="G63" i="8"/>
  <c r="H63" i="8"/>
  <c r="I63" i="8"/>
  <c r="F64" i="8"/>
  <c r="G64" i="8"/>
  <c r="H64" i="8"/>
  <c r="I64" i="8"/>
  <c r="F65" i="8"/>
  <c r="G65" i="8"/>
  <c r="H65" i="8"/>
  <c r="I65" i="8"/>
  <c r="F66" i="8"/>
  <c r="G66" i="8"/>
  <c r="H66" i="8"/>
  <c r="I66" i="8"/>
  <c r="F67" i="8"/>
  <c r="G67" i="8"/>
  <c r="H67" i="8"/>
  <c r="I67" i="8"/>
  <c r="F68" i="8"/>
  <c r="G68" i="8"/>
  <c r="H68" i="8"/>
  <c r="I68" i="8"/>
  <c r="F69" i="8"/>
  <c r="G69" i="8"/>
  <c r="H69" i="8"/>
  <c r="I69" i="8"/>
  <c r="F70" i="8"/>
  <c r="G70" i="8"/>
  <c r="H70" i="8"/>
  <c r="I70" i="8"/>
  <c r="F71" i="8"/>
  <c r="G71" i="8"/>
  <c r="H71" i="8"/>
  <c r="I71" i="8"/>
  <c r="F72" i="8"/>
  <c r="G72" i="8"/>
  <c r="H72" i="8"/>
  <c r="I72" i="8"/>
  <c r="F73" i="8"/>
  <c r="G73" i="8"/>
  <c r="H73" i="8"/>
  <c r="I73" i="8"/>
  <c r="F74" i="8"/>
  <c r="G74" i="8"/>
  <c r="H74" i="8"/>
  <c r="I74" i="8"/>
  <c r="F75" i="8"/>
  <c r="G75" i="8"/>
  <c r="H75" i="8"/>
  <c r="I75" i="8"/>
  <c r="F76" i="8"/>
  <c r="G76" i="8"/>
  <c r="H76" i="8"/>
  <c r="I76" i="8"/>
  <c r="F77" i="8"/>
  <c r="G77" i="8"/>
  <c r="H77" i="8"/>
  <c r="I77" i="8"/>
  <c r="F78" i="8"/>
  <c r="G78" i="8"/>
  <c r="H78" i="8"/>
  <c r="I78" i="8"/>
  <c r="F79" i="8"/>
  <c r="G79" i="8"/>
  <c r="H79" i="8"/>
  <c r="I79" i="8"/>
  <c r="F80" i="8"/>
  <c r="G80" i="8"/>
  <c r="H80" i="8"/>
  <c r="I80" i="8"/>
  <c r="F81" i="8"/>
  <c r="G81" i="8"/>
  <c r="H81" i="8"/>
  <c r="I81" i="8"/>
  <c r="F82" i="8"/>
  <c r="G82" i="8"/>
  <c r="H82" i="8"/>
  <c r="I82" i="8"/>
  <c r="F83" i="8"/>
  <c r="G83" i="8"/>
  <c r="H83" i="8"/>
  <c r="I83" i="8"/>
  <c r="F84" i="8"/>
  <c r="G84" i="8"/>
  <c r="H84" i="8"/>
  <c r="I84" i="8"/>
  <c r="F85" i="8"/>
  <c r="G85" i="8"/>
  <c r="H85" i="8"/>
  <c r="I85" i="8"/>
  <c r="F86" i="8"/>
  <c r="G86" i="8"/>
  <c r="H86" i="8"/>
  <c r="I86" i="8"/>
  <c r="F87" i="8"/>
  <c r="G87" i="8"/>
  <c r="H87" i="8"/>
  <c r="I87" i="8"/>
  <c r="F88" i="8"/>
  <c r="G88" i="8"/>
  <c r="H88" i="8"/>
  <c r="I88" i="8"/>
  <c r="F89" i="8"/>
  <c r="G89" i="8"/>
  <c r="H89" i="8"/>
  <c r="I89" i="8"/>
  <c r="F90" i="8"/>
  <c r="G90" i="8"/>
  <c r="H90" i="8"/>
  <c r="I90" i="8"/>
  <c r="F91" i="8"/>
  <c r="G91" i="8"/>
  <c r="H91" i="8"/>
  <c r="I91" i="8"/>
  <c r="F92" i="8"/>
  <c r="G92" i="8"/>
  <c r="H92" i="8"/>
  <c r="I92" i="8"/>
  <c r="F93" i="8"/>
  <c r="G93" i="8"/>
  <c r="H93" i="8"/>
  <c r="I93" i="8"/>
  <c r="F94" i="8"/>
  <c r="G94" i="8"/>
  <c r="H94" i="8"/>
  <c r="I94" i="8"/>
  <c r="F95" i="8"/>
  <c r="G95" i="8"/>
  <c r="H95" i="8"/>
  <c r="I95" i="8"/>
  <c r="F96" i="8"/>
  <c r="G96" i="8"/>
  <c r="H96" i="8"/>
  <c r="I96" i="8"/>
  <c r="F97" i="8"/>
  <c r="G97" i="8"/>
  <c r="H97" i="8"/>
  <c r="I97" i="8"/>
  <c r="F98" i="8"/>
  <c r="G98" i="8"/>
  <c r="H98" i="8"/>
  <c r="I98" i="8"/>
  <c r="F99" i="8"/>
  <c r="G99" i="8"/>
  <c r="H99" i="8"/>
  <c r="I99" i="8"/>
  <c r="F100" i="8"/>
  <c r="G100" i="8"/>
  <c r="H100" i="8"/>
  <c r="I100" i="8"/>
  <c r="F101" i="8"/>
  <c r="G101" i="8"/>
  <c r="H101" i="8"/>
  <c r="I101" i="8"/>
  <c r="F102" i="8"/>
  <c r="G102" i="8"/>
  <c r="H102" i="8"/>
  <c r="I102" i="8"/>
  <c r="F103" i="8"/>
  <c r="G103" i="8"/>
  <c r="H103" i="8"/>
  <c r="I103" i="8"/>
  <c r="F104" i="8"/>
  <c r="G104" i="8"/>
  <c r="H104" i="8"/>
  <c r="I104" i="8"/>
  <c r="F105" i="8"/>
  <c r="G105" i="8"/>
  <c r="H105" i="8"/>
  <c r="I105" i="8"/>
  <c r="F106" i="8"/>
  <c r="G106" i="8"/>
  <c r="H106" i="8"/>
  <c r="I106" i="8"/>
  <c r="F107" i="8"/>
  <c r="G107" i="8"/>
  <c r="H107" i="8"/>
  <c r="I107" i="8"/>
  <c r="F108" i="8"/>
  <c r="G108" i="8"/>
  <c r="H108" i="8"/>
  <c r="I108" i="8"/>
  <c r="F109" i="8"/>
  <c r="G109" i="8"/>
  <c r="H109" i="8"/>
  <c r="I109" i="8"/>
  <c r="F110" i="8"/>
  <c r="G110" i="8"/>
  <c r="H110" i="8"/>
  <c r="I110" i="8"/>
  <c r="F111" i="8"/>
  <c r="G111" i="8"/>
  <c r="H111" i="8"/>
  <c r="I111" i="8"/>
  <c r="F112" i="8"/>
  <c r="G112" i="8"/>
  <c r="H112" i="8"/>
  <c r="I112" i="8"/>
  <c r="F113" i="8"/>
  <c r="G113" i="8"/>
  <c r="H113" i="8"/>
  <c r="I113" i="8"/>
  <c r="F114" i="8"/>
  <c r="G114" i="8"/>
  <c r="H114" i="8"/>
  <c r="I114" i="8"/>
  <c r="F115" i="8"/>
  <c r="G115" i="8"/>
  <c r="H115" i="8"/>
  <c r="I115" i="8"/>
  <c r="F116" i="8"/>
  <c r="G116" i="8"/>
  <c r="H116" i="8"/>
  <c r="I116" i="8"/>
  <c r="F117" i="8"/>
  <c r="G117" i="8"/>
  <c r="H117" i="8"/>
  <c r="I117" i="8"/>
  <c r="F118" i="8"/>
  <c r="G118" i="8"/>
  <c r="H118" i="8"/>
  <c r="I118" i="8"/>
  <c r="F119" i="8"/>
  <c r="G119" i="8"/>
  <c r="H119" i="8"/>
  <c r="I119" i="8"/>
  <c r="F120" i="8"/>
  <c r="G120" i="8"/>
  <c r="H120" i="8"/>
  <c r="I120" i="8"/>
  <c r="F121" i="8"/>
  <c r="G121" i="8"/>
  <c r="H121" i="8"/>
  <c r="I121" i="8"/>
  <c r="F122" i="8"/>
  <c r="G122" i="8"/>
  <c r="H122" i="8"/>
  <c r="I122" i="8"/>
  <c r="F123" i="8"/>
  <c r="G123" i="8"/>
  <c r="H123" i="8"/>
  <c r="I123" i="8"/>
  <c r="F124" i="8"/>
  <c r="G124" i="8"/>
  <c r="H124" i="8"/>
  <c r="I124" i="8"/>
  <c r="F125" i="8"/>
  <c r="G125" i="8"/>
  <c r="H125" i="8"/>
  <c r="I125" i="8"/>
  <c r="F126" i="8"/>
  <c r="G126" i="8"/>
  <c r="H126" i="8"/>
  <c r="I126" i="8"/>
  <c r="F127" i="8"/>
  <c r="G127" i="8"/>
  <c r="H127" i="8"/>
  <c r="I127" i="8"/>
  <c r="F128" i="8"/>
  <c r="G128" i="8"/>
  <c r="H128" i="8"/>
  <c r="I128" i="8"/>
  <c r="F129" i="8"/>
  <c r="G129" i="8"/>
  <c r="H129" i="8"/>
  <c r="I129" i="8"/>
  <c r="F130" i="8"/>
  <c r="G130" i="8"/>
  <c r="H130" i="8"/>
  <c r="I130" i="8"/>
  <c r="F131" i="8"/>
  <c r="G131" i="8"/>
  <c r="H131" i="8"/>
  <c r="I131" i="8"/>
  <c r="F132" i="8"/>
  <c r="G132" i="8"/>
  <c r="H132" i="8"/>
  <c r="I132" i="8"/>
  <c r="F133" i="8"/>
  <c r="G133" i="8"/>
  <c r="H133" i="8"/>
  <c r="I133" i="8"/>
  <c r="F134" i="8"/>
  <c r="G134" i="8"/>
  <c r="H134" i="8"/>
  <c r="I134" i="8"/>
  <c r="F135" i="8"/>
  <c r="G135" i="8"/>
  <c r="H135" i="8"/>
  <c r="I135" i="8"/>
  <c r="F136" i="8"/>
  <c r="G136" i="8"/>
  <c r="H136" i="8"/>
  <c r="I136" i="8"/>
  <c r="F137" i="8"/>
  <c r="G137" i="8"/>
  <c r="H137" i="8"/>
  <c r="I137" i="8"/>
  <c r="F138" i="8"/>
  <c r="G138" i="8"/>
  <c r="H138" i="8"/>
  <c r="I138" i="8"/>
  <c r="F139" i="8"/>
  <c r="G139" i="8"/>
  <c r="H139" i="8"/>
  <c r="I139" i="8"/>
  <c r="F140" i="8"/>
  <c r="G140" i="8"/>
  <c r="H140" i="8"/>
  <c r="I140" i="8"/>
  <c r="F141" i="8"/>
  <c r="G141" i="8"/>
  <c r="H141" i="8"/>
  <c r="I141" i="8"/>
  <c r="F142" i="8"/>
  <c r="G142" i="8"/>
  <c r="H142" i="8"/>
  <c r="I142" i="8"/>
  <c r="F143" i="8"/>
  <c r="G143" i="8"/>
  <c r="H143" i="8"/>
  <c r="I143" i="8"/>
  <c r="F144" i="8"/>
  <c r="G144" i="8"/>
  <c r="H144" i="8"/>
  <c r="I144" i="8"/>
  <c r="F145" i="8"/>
  <c r="G145" i="8"/>
  <c r="H145" i="8"/>
  <c r="I145" i="8"/>
  <c r="F146" i="8"/>
  <c r="G146" i="8"/>
  <c r="H146" i="8"/>
  <c r="I146" i="8"/>
  <c r="F147" i="8"/>
  <c r="G147" i="8"/>
  <c r="H147" i="8"/>
  <c r="I147" i="8"/>
  <c r="F148" i="8"/>
  <c r="G148" i="8"/>
  <c r="H148" i="8"/>
  <c r="I148" i="8"/>
  <c r="F149" i="8"/>
  <c r="G149" i="8"/>
  <c r="H149" i="8"/>
  <c r="I149" i="8"/>
  <c r="F150" i="8"/>
  <c r="G150" i="8"/>
  <c r="H150" i="8"/>
  <c r="I150" i="8"/>
  <c r="F151" i="8"/>
  <c r="G151" i="8"/>
  <c r="H151" i="8"/>
  <c r="I151" i="8"/>
  <c r="F152" i="8"/>
  <c r="G152" i="8"/>
  <c r="H152" i="8"/>
  <c r="I152" i="8"/>
  <c r="F153" i="8"/>
  <c r="G153" i="8"/>
  <c r="H153" i="8"/>
  <c r="I153" i="8"/>
  <c r="F154" i="8"/>
  <c r="G154" i="8"/>
  <c r="H154" i="8"/>
  <c r="I154" i="8"/>
  <c r="F155" i="8"/>
  <c r="G155" i="8"/>
  <c r="H155" i="8"/>
  <c r="I155" i="8"/>
  <c r="F156" i="8"/>
  <c r="G156" i="8"/>
  <c r="H156" i="8"/>
  <c r="I156" i="8"/>
  <c r="F157" i="8"/>
  <c r="G157" i="8"/>
  <c r="H157" i="8"/>
  <c r="I157" i="8"/>
  <c r="F158" i="8"/>
  <c r="G158" i="8"/>
  <c r="H158" i="8"/>
  <c r="I158" i="8"/>
  <c r="F159" i="8"/>
  <c r="G159" i="8"/>
  <c r="H159" i="8"/>
  <c r="I159" i="8"/>
  <c r="F160" i="8"/>
  <c r="G160" i="8"/>
  <c r="H160" i="8"/>
  <c r="I160" i="8"/>
  <c r="F161" i="8"/>
  <c r="G161" i="8"/>
  <c r="H161" i="8"/>
  <c r="I161" i="8"/>
  <c r="F162" i="8"/>
  <c r="G162" i="8"/>
  <c r="H162" i="8"/>
  <c r="I162" i="8"/>
  <c r="F163" i="8"/>
  <c r="G163" i="8"/>
  <c r="H163" i="8"/>
  <c r="I163" i="8"/>
  <c r="F164" i="8"/>
  <c r="G164" i="8"/>
  <c r="H164" i="8"/>
  <c r="I164" i="8"/>
  <c r="F165" i="8"/>
  <c r="G165" i="8"/>
  <c r="H165" i="8"/>
  <c r="I165" i="8"/>
  <c r="F166" i="8"/>
  <c r="G166" i="8"/>
  <c r="H166" i="8"/>
  <c r="I166" i="8"/>
  <c r="F167" i="8"/>
  <c r="G167" i="8"/>
  <c r="H167" i="8"/>
  <c r="I167" i="8"/>
  <c r="F168" i="8"/>
  <c r="G168" i="8"/>
  <c r="H168" i="8"/>
  <c r="I168" i="8"/>
  <c r="F169" i="8"/>
  <c r="G169" i="8"/>
  <c r="H169" i="8"/>
  <c r="I169" i="8"/>
  <c r="F170" i="8"/>
  <c r="G170" i="8"/>
  <c r="H170" i="8"/>
  <c r="I170" i="8"/>
  <c r="F171" i="8"/>
  <c r="G171" i="8"/>
  <c r="H171" i="8"/>
  <c r="I171" i="8"/>
  <c r="F172" i="8"/>
  <c r="G172" i="8"/>
  <c r="H172" i="8"/>
  <c r="I172" i="8"/>
  <c r="F173" i="8"/>
  <c r="G173" i="8"/>
  <c r="H173" i="8"/>
  <c r="I173" i="8"/>
  <c r="F174" i="8"/>
  <c r="G174" i="8"/>
  <c r="H174" i="8"/>
  <c r="I174" i="8"/>
  <c r="F175" i="8"/>
  <c r="G175" i="8"/>
  <c r="H175" i="8"/>
  <c r="I175" i="8"/>
  <c r="F176" i="8"/>
  <c r="G176" i="8"/>
  <c r="H176" i="8"/>
  <c r="I176" i="8"/>
  <c r="F177" i="8"/>
  <c r="G177" i="8"/>
  <c r="H177" i="8"/>
  <c r="I177" i="8"/>
  <c r="F178" i="8"/>
  <c r="G178" i="8"/>
  <c r="H178" i="8"/>
  <c r="I178" i="8"/>
  <c r="F179" i="8"/>
  <c r="G179" i="8"/>
  <c r="H179" i="8"/>
  <c r="I179" i="8"/>
  <c r="F180" i="8"/>
  <c r="G180" i="8"/>
  <c r="H180" i="8"/>
  <c r="I180" i="8"/>
  <c r="F181" i="8"/>
  <c r="G181" i="8"/>
  <c r="H181" i="8"/>
  <c r="I181" i="8"/>
  <c r="F182" i="8"/>
  <c r="G182" i="8"/>
  <c r="H182" i="8"/>
  <c r="I182" i="8"/>
  <c r="F183" i="8"/>
  <c r="G183" i="8"/>
  <c r="H183" i="8"/>
  <c r="I183" i="8"/>
  <c r="F184" i="8"/>
  <c r="G184" i="8"/>
  <c r="H184" i="8"/>
  <c r="I184" i="8"/>
  <c r="F185" i="8"/>
  <c r="G185" i="8"/>
  <c r="H185" i="8"/>
  <c r="I185" i="8"/>
  <c r="F186" i="8"/>
  <c r="G186" i="8"/>
  <c r="H186" i="8"/>
  <c r="I186" i="8"/>
  <c r="F187" i="8"/>
  <c r="G187" i="8"/>
  <c r="H187" i="8"/>
  <c r="I187" i="8"/>
  <c r="F188" i="8"/>
  <c r="G188" i="8"/>
  <c r="H188" i="8"/>
  <c r="I188" i="8"/>
  <c r="F189" i="8"/>
  <c r="G189" i="8"/>
  <c r="H189" i="8"/>
  <c r="I189" i="8"/>
  <c r="F190" i="8"/>
  <c r="G190" i="8"/>
  <c r="H190" i="8"/>
  <c r="I190" i="8"/>
  <c r="F191" i="8"/>
  <c r="G191" i="8"/>
  <c r="H191" i="8"/>
  <c r="I191" i="8"/>
  <c r="F192" i="8"/>
  <c r="G192" i="8"/>
  <c r="H192" i="8"/>
  <c r="I192" i="8"/>
  <c r="F193" i="8"/>
  <c r="G193" i="8"/>
  <c r="H193" i="8"/>
  <c r="I193" i="8"/>
  <c r="F194" i="8"/>
  <c r="G194" i="8"/>
  <c r="H194" i="8"/>
  <c r="I194" i="8"/>
  <c r="F195" i="8"/>
  <c r="G195" i="8"/>
  <c r="H195" i="8"/>
  <c r="I195" i="8"/>
  <c r="F196" i="8"/>
  <c r="G196" i="8"/>
  <c r="H196" i="8"/>
  <c r="I196" i="8"/>
  <c r="F197" i="8"/>
  <c r="G197" i="8"/>
  <c r="H197" i="8"/>
  <c r="I197" i="8"/>
  <c r="F198" i="8"/>
  <c r="G198" i="8"/>
  <c r="H198" i="8"/>
  <c r="I198" i="8"/>
  <c r="F199" i="8"/>
  <c r="G199" i="8"/>
  <c r="H199" i="8"/>
  <c r="I199" i="8"/>
  <c r="F200" i="8"/>
  <c r="G200" i="8"/>
  <c r="H200" i="8"/>
  <c r="I200" i="8"/>
  <c r="F201" i="8"/>
  <c r="G201" i="8"/>
  <c r="H201" i="8"/>
  <c r="I201" i="8"/>
  <c r="F202" i="8"/>
  <c r="G202" i="8"/>
  <c r="H202" i="8"/>
  <c r="I202" i="8"/>
  <c r="F203" i="8"/>
  <c r="G203" i="8"/>
  <c r="H203" i="8"/>
  <c r="I203" i="8"/>
  <c r="F204" i="8"/>
  <c r="G204" i="8"/>
  <c r="H204" i="8"/>
  <c r="I204" i="8"/>
  <c r="F205" i="8"/>
  <c r="G205" i="8"/>
  <c r="H205" i="8"/>
  <c r="I205" i="8"/>
  <c r="F206" i="8"/>
  <c r="G206" i="8"/>
  <c r="H206" i="8"/>
  <c r="I206" i="8"/>
  <c r="F207" i="8"/>
  <c r="G207" i="8"/>
  <c r="H207" i="8"/>
  <c r="I207" i="8"/>
  <c r="F208" i="8"/>
  <c r="G208" i="8"/>
  <c r="H208" i="8"/>
  <c r="I208" i="8"/>
  <c r="F209" i="8"/>
  <c r="G209" i="8"/>
  <c r="H209" i="8"/>
  <c r="I209" i="8"/>
  <c r="F210" i="8"/>
  <c r="G210" i="8"/>
  <c r="H210" i="8"/>
  <c r="I210" i="8"/>
  <c r="F211" i="8"/>
  <c r="G211" i="8"/>
  <c r="H211" i="8"/>
  <c r="I211" i="8"/>
  <c r="F212" i="8"/>
  <c r="G212" i="8"/>
  <c r="H212" i="8"/>
  <c r="I212" i="8"/>
  <c r="F213" i="8"/>
  <c r="G213" i="8"/>
  <c r="H213" i="8"/>
  <c r="I213" i="8"/>
  <c r="F214" i="8"/>
  <c r="G214" i="8"/>
  <c r="H214" i="8"/>
  <c r="I214" i="8"/>
  <c r="F215" i="8"/>
  <c r="G215" i="8"/>
  <c r="H215" i="8"/>
  <c r="I215" i="8"/>
  <c r="F216" i="8"/>
  <c r="G216" i="8"/>
  <c r="H216" i="8"/>
  <c r="I216" i="8"/>
  <c r="F217" i="8"/>
  <c r="G217" i="8"/>
  <c r="H217" i="8"/>
  <c r="I217" i="8"/>
  <c r="F218" i="8"/>
  <c r="G218" i="8"/>
  <c r="H218" i="8"/>
  <c r="I218" i="8"/>
  <c r="F219" i="8"/>
  <c r="G219" i="8"/>
  <c r="H219" i="8"/>
  <c r="I219" i="8"/>
  <c r="F220" i="8"/>
  <c r="G220" i="8"/>
  <c r="H220" i="8"/>
  <c r="I220" i="8"/>
  <c r="F221" i="8"/>
  <c r="G221" i="8"/>
  <c r="H221" i="8"/>
  <c r="I221" i="8"/>
  <c r="F222" i="8"/>
  <c r="G222" i="8"/>
  <c r="H222" i="8"/>
  <c r="I222" i="8"/>
  <c r="F223" i="8"/>
  <c r="G223" i="8"/>
  <c r="H223" i="8"/>
  <c r="I223" i="8"/>
  <c r="F224" i="8"/>
  <c r="G224" i="8"/>
  <c r="H224" i="8"/>
  <c r="I224" i="8"/>
  <c r="F225" i="8"/>
  <c r="G225" i="8"/>
  <c r="H225" i="8"/>
  <c r="I225" i="8"/>
  <c r="F226" i="8"/>
  <c r="G226" i="8"/>
  <c r="H226" i="8"/>
  <c r="I226" i="8"/>
  <c r="F227" i="8"/>
  <c r="G227" i="8"/>
  <c r="H227" i="8"/>
  <c r="I227" i="8"/>
  <c r="F228" i="8"/>
  <c r="G228" i="8"/>
  <c r="H228" i="8"/>
  <c r="I228" i="8"/>
  <c r="F229" i="8"/>
  <c r="G229" i="8"/>
  <c r="H229" i="8"/>
  <c r="I229" i="8"/>
  <c r="F230" i="8"/>
  <c r="G230" i="8"/>
  <c r="H230" i="8"/>
  <c r="I230" i="8"/>
  <c r="F231" i="8"/>
  <c r="G231" i="8"/>
  <c r="H231" i="8"/>
  <c r="I231" i="8"/>
  <c r="F232" i="8"/>
  <c r="G232" i="8"/>
  <c r="H232" i="8"/>
  <c r="I232" i="8"/>
  <c r="F233" i="8"/>
  <c r="G233" i="8"/>
  <c r="H233" i="8"/>
  <c r="I233" i="8"/>
  <c r="F234" i="8"/>
  <c r="G234" i="8"/>
  <c r="H234" i="8"/>
  <c r="I234" i="8"/>
  <c r="F235" i="8"/>
  <c r="G235" i="8"/>
  <c r="H235" i="8"/>
  <c r="I235" i="8"/>
  <c r="F236" i="8"/>
  <c r="G236" i="8"/>
  <c r="H236" i="8"/>
  <c r="I236" i="8"/>
  <c r="F237" i="8"/>
  <c r="G237" i="8"/>
  <c r="H237" i="8"/>
  <c r="I237" i="8"/>
  <c r="F238" i="8"/>
  <c r="G238" i="8"/>
  <c r="H238" i="8"/>
  <c r="I238" i="8"/>
  <c r="F239" i="8"/>
  <c r="G239" i="8"/>
  <c r="H239" i="8"/>
  <c r="I239" i="8"/>
  <c r="F240" i="8"/>
  <c r="G240" i="8"/>
  <c r="H240" i="8"/>
  <c r="I240" i="8"/>
  <c r="F241" i="8"/>
  <c r="G241" i="8"/>
  <c r="H241" i="8"/>
  <c r="I241" i="8"/>
  <c r="F242" i="8"/>
  <c r="G242" i="8"/>
  <c r="H242" i="8"/>
  <c r="I242" i="8"/>
  <c r="F243" i="8"/>
  <c r="G243" i="8"/>
  <c r="H243" i="8"/>
  <c r="I243" i="8"/>
  <c r="F244" i="8"/>
  <c r="G244" i="8"/>
  <c r="H244" i="8"/>
  <c r="I244" i="8"/>
  <c r="F245" i="8"/>
  <c r="G245" i="8"/>
  <c r="H245" i="8"/>
  <c r="I245" i="8"/>
  <c r="F246" i="8"/>
  <c r="G246" i="8"/>
  <c r="H246" i="8"/>
  <c r="I246" i="8"/>
  <c r="F247" i="8"/>
  <c r="G247" i="8"/>
  <c r="H247" i="8"/>
  <c r="I247" i="8"/>
  <c r="F248" i="8"/>
  <c r="G248" i="8"/>
  <c r="H248" i="8"/>
  <c r="I248" i="8"/>
  <c r="F249" i="8"/>
  <c r="G249" i="8"/>
  <c r="H249" i="8"/>
  <c r="I249" i="8"/>
  <c r="F250" i="8"/>
  <c r="G250" i="8"/>
  <c r="H250" i="8"/>
  <c r="I250" i="8"/>
  <c r="F251" i="8"/>
  <c r="G251" i="8"/>
  <c r="H251" i="8"/>
  <c r="I251" i="8"/>
  <c r="F252" i="8"/>
  <c r="G252" i="8"/>
  <c r="H252" i="8"/>
  <c r="I252" i="8"/>
  <c r="F253" i="8"/>
  <c r="G253" i="8"/>
  <c r="H253" i="8"/>
  <c r="I253" i="8"/>
  <c r="F254" i="8"/>
  <c r="G254" i="8"/>
  <c r="H254" i="8"/>
  <c r="I254" i="8"/>
  <c r="F255" i="8"/>
  <c r="G255" i="8"/>
  <c r="H255" i="8"/>
  <c r="I255" i="8"/>
  <c r="F256" i="8"/>
  <c r="G256" i="8"/>
  <c r="H256" i="8"/>
  <c r="I256" i="8"/>
  <c r="F257" i="8"/>
  <c r="G257" i="8"/>
  <c r="H257" i="8"/>
  <c r="I257" i="8"/>
  <c r="F258" i="8"/>
  <c r="G258" i="8"/>
  <c r="H258" i="8"/>
  <c r="I258" i="8"/>
  <c r="F259" i="8"/>
  <c r="G259" i="8"/>
  <c r="H259" i="8"/>
  <c r="I259" i="8"/>
  <c r="F260" i="8"/>
  <c r="G260" i="8"/>
  <c r="H260" i="8"/>
  <c r="I260" i="8"/>
  <c r="F261" i="8"/>
  <c r="G261" i="8"/>
  <c r="H261" i="8"/>
  <c r="I261" i="8"/>
  <c r="F262" i="8"/>
  <c r="G262" i="8"/>
  <c r="H262" i="8"/>
  <c r="I262" i="8"/>
  <c r="F263" i="8"/>
  <c r="G263" i="8"/>
  <c r="H263" i="8"/>
  <c r="I263" i="8"/>
  <c r="F264" i="8"/>
  <c r="G264" i="8"/>
  <c r="H264" i="8"/>
  <c r="I264" i="8"/>
  <c r="F265" i="8"/>
  <c r="G265" i="8"/>
  <c r="H265" i="8"/>
  <c r="I265" i="8"/>
  <c r="F266" i="8"/>
  <c r="G266" i="8"/>
  <c r="H266" i="8"/>
  <c r="I266" i="8"/>
  <c r="F267" i="8"/>
  <c r="G267" i="8"/>
  <c r="H267" i="8"/>
  <c r="I267" i="8"/>
  <c r="F268" i="8"/>
  <c r="G268" i="8"/>
  <c r="H268" i="8"/>
  <c r="I268" i="8"/>
  <c r="F269" i="8"/>
  <c r="G269" i="8"/>
  <c r="H269" i="8"/>
  <c r="I269" i="8"/>
  <c r="F270" i="8"/>
  <c r="G270" i="8"/>
  <c r="H270" i="8"/>
  <c r="I270" i="8"/>
  <c r="F271" i="8"/>
  <c r="G271" i="8"/>
  <c r="H271" i="8"/>
  <c r="I271" i="8"/>
  <c r="F272" i="8"/>
  <c r="G272" i="8"/>
  <c r="H272" i="8"/>
  <c r="I272" i="8"/>
  <c r="F273" i="8"/>
  <c r="G273" i="8"/>
  <c r="H273" i="8"/>
  <c r="I273" i="8"/>
  <c r="F274" i="8"/>
  <c r="G274" i="8"/>
  <c r="H274" i="8"/>
  <c r="I274" i="8"/>
  <c r="F275" i="8"/>
  <c r="G275" i="8"/>
  <c r="H275" i="8"/>
  <c r="I275" i="8"/>
  <c r="F276" i="8"/>
  <c r="G276" i="8"/>
  <c r="H276" i="8"/>
  <c r="I276" i="8"/>
  <c r="F277" i="8"/>
  <c r="G277" i="8"/>
  <c r="H277" i="8"/>
  <c r="I277" i="8"/>
  <c r="F278" i="8"/>
  <c r="G278" i="8"/>
  <c r="H278" i="8"/>
  <c r="I278" i="8"/>
  <c r="F279" i="8"/>
  <c r="G279" i="8"/>
  <c r="H279" i="8"/>
  <c r="I279" i="8"/>
  <c r="F280" i="8"/>
  <c r="G280" i="8"/>
  <c r="H280" i="8"/>
  <c r="I280" i="8"/>
  <c r="F281" i="8"/>
  <c r="G281" i="8"/>
  <c r="H281" i="8"/>
  <c r="I281" i="8"/>
  <c r="F282" i="8"/>
  <c r="G282" i="8"/>
  <c r="H282" i="8"/>
  <c r="I282" i="8"/>
  <c r="F283" i="8"/>
  <c r="G283" i="8"/>
  <c r="H283" i="8"/>
  <c r="I283" i="8"/>
  <c r="F284" i="8"/>
  <c r="G284" i="8"/>
  <c r="H284" i="8"/>
  <c r="I284" i="8"/>
  <c r="F285" i="8"/>
  <c r="G285" i="8"/>
  <c r="H285" i="8"/>
  <c r="I285" i="8"/>
  <c r="F286" i="8"/>
  <c r="G286" i="8"/>
  <c r="H286" i="8"/>
  <c r="I286" i="8"/>
  <c r="F287" i="8"/>
  <c r="G287" i="8"/>
  <c r="H287" i="8"/>
  <c r="I287" i="8"/>
  <c r="F288" i="8"/>
  <c r="G288" i="8"/>
  <c r="H288" i="8"/>
  <c r="I288" i="8"/>
  <c r="F289" i="8"/>
  <c r="G289" i="8"/>
  <c r="H289" i="8"/>
  <c r="I289" i="8"/>
  <c r="F290" i="8"/>
  <c r="G290" i="8"/>
  <c r="H290" i="8"/>
  <c r="I290" i="8"/>
  <c r="F291" i="8"/>
  <c r="G291" i="8"/>
  <c r="H291" i="8"/>
  <c r="I291" i="8"/>
  <c r="F292" i="8"/>
  <c r="G292" i="8"/>
  <c r="H292" i="8"/>
  <c r="I292" i="8"/>
  <c r="F293" i="8"/>
  <c r="G293" i="8"/>
  <c r="H293" i="8"/>
  <c r="I293" i="8"/>
  <c r="F294" i="8"/>
  <c r="G294" i="8"/>
  <c r="H294" i="8"/>
  <c r="I294" i="8"/>
  <c r="F295" i="8"/>
  <c r="G295" i="8"/>
  <c r="H295" i="8"/>
  <c r="I295" i="8"/>
  <c r="F296" i="8"/>
  <c r="G296" i="8"/>
  <c r="H296" i="8"/>
  <c r="I296" i="8"/>
  <c r="F297" i="8"/>
  <c r="G297" i="8"/>
  <c r="H297" i="8"/>
  <c r="I297" i="8"/>
  <c r="F298" i="8"/>
  <c r="G298" i="8"/>
  <c r="H298" i="8"/>
  <c r="I298" i="8"/>
  <c r="F299" i="8"/>
  <c r="G299" i="8"/>
  <c r="H299" i="8"/>
  <c r="I299" i="8"/>
  <c r="F300" i="8"/>
  <c r="G300" i="8"/>
  <c r="H300" i="8"/>
  <c r="I300" i="8"/>
  <c r="F301" i="8"/>
  <c r="G301" i="8"/>
  <c r="H301" i="8"/>
  <c r="I301" i="8"/>
  <c r="F302" i="8"/>
  <c r="G302" i="8"/>
  <c r="H302" i="8"/>
  <c r="I302" i="8"/>
  <c r="F303" i="8"/>
  <c r="G303" i="8"/>
  <c r="H303" i="8"/>
  <c r="I303" i="8"/>
  <c r="F304" i="8"/>
  <c r="G304" i="8"/>
  <c r="H304" i="8"/>
  <c r="I304" i="8"/>
  <c r="F305" i="8"/>
  <c r="G305" i="8"/>
  <c r="H305" i="8"/>
  <c r="I305" i="8"/>
  <c r="F306" i="8"/>
  <c r="G306" i="8"/>
  <c r="H306" i="8"/>
  <c r="I306" i="8"/>
  <c r="F307" i="8"/>
  <c r="G307" i="8"/>
  <c r="H307" i="8"/>
  <c r="I307" i="8"/>
  <c r="F308" i="8"/>
  <c r="G308" i="8"/>
  <c r="H308" i="8"/>
  <c r="I308" i="8"/>
  <c r="F309" i="8"/>
  <c r="G309" i="8"/>
  <c r="H309" i="8"/>
  <c r="I309" i="8"/>
  <c r="F310" i="8"/>
  <c r="G310" i="8"/>
  <c r="H310" i="8"/>
  <c r="I310" i="8"/>
  <c r="F311" i="8"/>
  <c r="G311" i="8"/>
  <c r="H311" i="8"/>
  <c r="I311" i="8"/>
  <c r="F312" i="8"/>
  <c r="G312" i="8"/>
  <c r="H312" i="8"/>
  <c r="I312" i="8"/>
  <c r="F313" i="8"/>
  <c r="G313" i="8"/>
  <c r="H313" i="8"/>
  <c r="I313" i="8"/>
  <c r="F314" i="8"/>
  <c r="G314" i="8"/>
  <c r="H314" i="8"/>
  <c r="I314" i="8"/>
  <c r="F315" i="8"/>
  <c r="G315" i="8"/>
  <c r="H315" i="8"/>
  <c r="I315" i="8"/>
  <c r="F316" i="8"/>
  <c r="G316" i="8"/>
  <c r="H316" i="8"/>
  <c r="I316" i="8"/>
  <c r="F317" i="8"/>
  <c r="G317" i="8"/>
  <c r="H317" i="8"/>
  <c r="I317" i="8"/>
  <c r="F318" i="8"/>
  <c r="G318" i="8"/>
  <c r="H318" i="8"/>
  <c r="I318" i="8"/>
  <c r="F319" i="8"/>
  <c r="G319" i="8"/>
  <c r="H319" i="8"/>
  <c r="I319" i="8"/>
  <c r="F320" i="8"/>
  <c r="G320" i="8"/>
  <c r="H320" i="8"/>
  <c r="I320" i="8"/>
  <c r="F321" i="8"/>
  <c r="G321" i="8"/>
  <c r="H321" i="8"/>
  <c r="I321" i="8"/>
  <c r="F322" i="8"/>
  <c r="G322" i="8"/>
  <c r="H322" i="8"/>
  <c r="I322" i="8"/>
  <c r="F323" i="8"/>
  <c r="G323" i="8"/>
  <c r="H323" i="8"/>
  <c r="I323" i="8"/>
  <c r="F324" i="8"/>
  <c r="G324" i="8"/>
  <c r="H324" i="8"/>
  <c r="I324" i="8"/>
  <c r="F325" i="8"/>
  <c r="G325" i="8"/>
  <c r="H325" i="8"/>
  <c r="I325" i="8"/>
  <c r="F326" i="8"/>
  <c r="G326" i="8"/>
  <c r="H326" i="8"/>
  <c r="I326" i="8"/>
  <c r="F327" i="8"/>
  <c r="G327" i="8"/>
  <c r="H327" i="8"/>
  <c r="I327" i="8"/>
  <c r="F328" i="8"/>
  <c r="G328" i="8"/>
  <c r="H328" i="8"/>
  <c r="I328" i="8"/>
  <c r="F329" i="8"/>
  <c r="G329" i="8"/>
  <c r="H329" i="8"/>
  <c r="I329" i="8"/>
  <c r="F330" i="8"/>
  <c r="G330" i="8"/>
  <c r="H330" i="8"/>
  <c r="I330" i="8"/>
  <c r="F331" i="8"/>
  <c r="G331" i="8"/>
  <c r="H331" i="8"/>
  <c r="I331" i="8"/>
  <c r="F332" i="8"/>
  <c r="G332" i="8"/>
  <c r="H332" i="8"/>
  <c r="I332" i="8"/>
  <c r="F333" i="8"/>
  <c r="G333" i="8"/>
  <c r="H333" i="8"/>
  <c r="I333" i="8"/>
  <c r="F334" i="8"/>
  <c r="G334" i="8"/>
  <c r="H334" i="8"/>
  <c r="I334" i="8"/>
  <c r="F335" i="8"/>
  <c r="G335" i="8"/>
  <c r="H335" i="8"/>
  <c r="I335" i="8"/>
  <c r="F336" i="8"/>
  <c r="G336" i="8"/>
  <c r="H336" i="8"/>
  <c r="I336" i="8"/>
  <c r="F337" i="8"/>
  <c r="G337" i="8"/>
  <c r="H337" i="8"/>
  <c r="I337" i="8"/>
  <c r="F338" i="8"/>
  <c r="G338" i="8"/>
  <c r="H338" i="8"/>
  <c r="I338" i="8"/>
  <c r="F339" i="8"/>
  <c r="G339" i="8"/>
  <c r="H339" i="8"/>
  <c r="I339" i="8"/>
  <c r="F340" i="8"/>
  <c r="G340" i="8"/>
  <c r="H340" i="8"/>
  <c r="I340" i="8"/>
  <c r="F341" i="8"/>
  <c r="G341" i="8"/>
  <c r="H341" i="8"/>
  <c r="I341" i="8"/>
  <c r="F342" i="8"/>
  <c r="G342" i="8"/>
  <c r="H342" i="8"/>
  <c r="I342" i="8"/>
  <c r="F343" i="8"/>
  <c r="G343" i="8"/>
  <c r="H343" i="8"/>
  <c r="I343" i="8"/>
  <c r="F344" i="8"/>
  <c r="G344" i="8"/>
  <c r="H344" i="8"/>
  <c r="I344" i="8"/>
  <c r="F345" i="8"/>
  <c r="G345" i="8"/>
  <c r="H345" i="8"/>
  <c r="I345" i="8"/>
  <c r="F346" i="8"/>
  <c r="G346" i="8"/>
  <c r="H346" i="8"/>
  <c r="I346" i="8"/>
  <c r="F347" i="8"/>
  <c r="G347" i="8"/>
  <c r="H347" i="8"/>
  <c r="I347" i="8"/>
  <c r="F348" i="8"/>
  <c r="G348" i="8"/>
  <c r="H348" i="8"/>
  <c r="I348" i="8"/>
  <c r="F349" i="8"/>
  <c r="G349" i="8"/>
  <c r="H349" i="8"/>
  <c r="I349" i="8"/>
  <c r="F350" i="8"/>
  <c r="G350" i="8"/>
  <c r="H350" i="8"/>
  <c r="I350" i="8"/>
  <c r="F351" i="8"/>
  <c r="G351" i="8"/>
  <c r="H351" i="8"/>
  <c r="I351" i="8"/>
  <c r="F352" i="8"/>
  <c r="G352" i="8"/>
  <c r="H352" i="8"/>
  <c r="I352" i="8"/>
  <c r="F353" i="8"/>
  <c r="G353" i="8"/>
  <c r="H353" i="8"/>
  <c r="I353" i="8"/>
  <c r="F354" i="8"/>
  <c r="G354" i="8"/>
  <c r="H354" i="8"/>
  <c r="I354" i="8"/>
  <c r="F355" i="8"/>
  <c r="G355" i="8"/>
  <c r="H355" i="8"/>
  <c r="I355" i="8"/>
  <c r="F356" i="8"/>
  <c r="G356" i="8"/>
  <c r="H356" i="8"/>
  <c r="I356" i="8"/>
  <c r="F357" i="8"/>
  <c r="G357" i="8"/>
  <c r="H357" i="8"/>
  <c r="I357" i="8"/>
  <c r="F358" i="8"/>
  <c r="G358" i="8"/>
  <c r="H358" i="8"/>
  <c r="I358" i="8"/>
  <c r="F359" i="8"/>
  <c r="G359" i="8"/>
  <c r="H359" i="8"/>
  <c r="I359" i="8"/>
  <c r="F360" i="8"/>
  <c r="G360" i="8"/>
  <c r="H360" i="8"/>
  <c r="I360" i="8"/>
  <c r="F361" i="8"/>
  <c r="G361" i="8"/>
  <c r="H361" i="8"/>
  <c r="I361" i="8"/>
  <c r="F362" i="8"/>
  <c r="G362" i="8"/>
  <c r="H362" i="8"/>
  <c r="I362" i="8"/>
  <c r="F363" i="8"/>
  <c r="G363" i="8"/>
  <c r="H363" i="8"/>
  <c r="I363" i="8"/>
  <c r="F364" i="8"/>
  <c r="G364" i="8"/>
  <c r="H364" i="8"/>
  <c r="I364" i="8"/>
  <c r="F365" i="8"/>
  <c r="G365" i="8"/>
  <c r="H365" i="8"/>
  <c r="I365" i="8"/>
  <c r="F366" i="8"/>
  <c r="G366" i="8"/>
  <c r="H366" i="8"/>
  <c r="I366" i="8"/>
  <c r="F367" i="8"/>
  <c r="G367" i="8"/>
  <c r="H367" i="8"/>
  <c r="I367" i="8"/>
  <c r="F368" i="8"/>
  <c r="G368" i="8"/>
  <c r="H368" i="8"/>
  <c r="I368" i="8"/>
  <c r="F369" i="8"/>
  <c r="G369" i="8"/>
  <c r="H369" i="8"/>
  <c r="I369" i="8"/>
  <c r="F370" i="8"/>
  <c r="G370" i="8"/>
  <c r="H370" i="8"/>
  <c r="I370" i="8"/>
  <c r="F371" i="8"/>
  <c r="G371" i="8"/>
  <c r="H371" i="8"/>
  <c r="I371" i="8"/>
  <c r="F372" i="8"/>
  <c r="G372" i="8"/>
  <c r="H372" i="8"/>
  <c r="I372" i="8"/>
  <c r="F373" i="8"/>
  <c r="G373" i="8"/>
  <c r="H373" i="8"/>
  <c r="I373" i="8"/>
  <c r="F374" i="8"/>
  <c r="G374" i="8"/>
  <c r="H374" i="8"/>
  <c r="I374" i="8"/>
  <c r="F375" i="8"/>
  <c r="G375" i="8"/>
  <c r="H375" i="8"/>
  <c r="I375" i="8"/>
  <c r="F376" i="8"/>
  <c r="G376" i="8"/>
  <c r="H376" i="8"/>
  <c r="I376" i="8"/>
  <c r="F377" i="8"/>
  <c r="G377" i="8"/>
  <c r="H377" i="8"/>
  <c r="I377" i="8"/>
  <c r="F378" i="8"/>
  <c r="G378" i="8"/>
  <c r="H378" i="8"/>
  <c r="I378" i="8"/>
  <c r="F379" i="8"/>
  <c r="G379" i="8"/>
  <c r="H379" i="8"/>
  <c r="I379" i="8"/>
  <c r="F380" i="8"/>
  <c r="G380" i="8"/>
  <c r="H380" i="8"/>
  <c r="I380" i="8"/>
  <c r="F381" i="8"/>
  <c r="G381" i="8"/>
  <c r="H381" i="8"/>
  <c r="I381" i="8"/>
  <c r="F382" i="8"/>
  <c r="G382" i="8"/>
  <c r="H382" i="8"/>
  <c r="I382" i="8"/>
  <c r="F383" i="8"/>
  <c r="G383" i="8"/>
  <c r="H383" i="8"/>
  <c r="I383" i="8"/>
  <c r="F384" i="8"/>
  <c r="G384" i="8"/>
  <c r="H384" i="8"/>
  <c r="I384" i="8"/>
  <c r="F385" i="8"/>
  <c r="G385" i="8"/>
  <c r="H385" i="8"/>
  <c r="I385" i="8"/>
  <c r="F386" i="8"/>
  <c r="G386" i="8"/>
  <c r="H386" i="8"/>
  <c r="I386" i="8"/>
  <c r="F387" i="8"/>
  <c r="G387" i="8"/>
  <c r="H387" i="8"/>
  <c r="I387" i="8"/>
  <c r="F388" i="8"/>
  <c r="G388" i="8"/>
  <c r="H388" i="8"/>
  <c r="I388" i="8"/>
  <c r="F389" i="8"/>
  <c r="G389" i="8"/>
  <c r="H389" i="8"/>
  <c r="I389" i="8"/>
  <c r="F390" i="8"/>
  <c r="G390" i="8"/>
  <c r="H390" i="8"/>
  <c r="I390" i="8"/>
  <c r="F391" i="8"/>
  <c r="G391" i="8"/>
  <c r="H391" i="8"/>
  <c r="I391" i="8"/>
  <c r="F392" i="8"/>
  <c r="G392" i="8"/>
  <c r="H392" i="8"/>
  <c r="I392" i="8"/>
  <c r="F393" i="8"/>
  <c r="G393" i="8"/>
  <c r="H393" i="8"/>
  <c r="I393" i="8"/>
  <c r="F394" i="8"/>
  <c r="G394" i="8"/>
  <c r="H394" i="8"/>
  <c r="I394" i="8"/>
  <c r="F395" i="8"/>
  <c r="G395" i="8"/>
  <c r="H395" i="8"/>
  <c r="I395" i="8"/>
  <c r="F396" i="8"/>
  <c r="G396" i="8"/>
  <c r="H396" i="8"/>
  <c r="I396" i="8"/>
  <c r="F397" i="8"/>
  <c r="G397" i="8"/>
  <c r="H397" i="8"/>
  <c r="I397" i="8"/>
  <c r="F398" i="8"/>
  <c r="G398" i="8"/>
  <c r="H398" i="8"/>
  <c r="I398" i="8"/>
  <c r="F399" i="8"/>
  <c r="G399" i="8"/>
  <c r="H399" i="8"/>
  <c r="I399" i="8"/>
  <c r="F400" i="8"/>
  <c r="G400" i="8"/>
  <c r="H400" i="8"/>
  <c r="I400" i="8"/>
  <c r="F401" i="8"/>
  <c r="G401" i="8"/>
  <c r="H401" i="8"/>
  <c r="I401" i="8"/>
  <c r="F402" i="8"/>
  <c r="G402" i="8"/>
  <c r="H402" i="8"/>
  <c r="I402" i="8"/>
  <c r="F403" i="8"/>
  <c r="G403" i="8"/>
  <c r="H403" i="8"/>
  <c r="I403" i="8"/>
  <c r="F404" i="8"/>
  <c r="G404" i="8"/>
  <c r="H404" i="8"/>
  <c r="I404" i="8"/>
  <c r="F405" i="8"/>
  <c r="G405" i="8"/>
  <c r="H405" i="8"/>
  <c r="I405" i="8"/>
  <c r="F406" i="8"/>
  <c r="G406" i="8"/>
  <c r="H406" i="8"/>
  <c r="I406" i="8"/>
  <c r="F407" i="8"/>
  <c r="G407" i="8"/>
  <c r="H407" i="8"/>
  <c r="I407" i="8"/>
  <c r="F408" i="8"/>
  <c r="G408" i="8"/>
  <c r="H408" i="8"/>
  <c r="I408" i="8"/>
  <c r="F409" i="8"/>
  <c r="G409" i="8"/>
  <c r="H409" i="8"/>
  <c r="I409" i="8"/>
  <c r="F410" i="8"/>
  <c r="G410" i="8"/>
  <c r="H410" i="8"/>
  <c r="I410" i="8"/>
  <c r="F411" i="8"/>
  <c r="G411" i="8"/>
  <c r="H411" i="8"/>
  <c r="I411" i="8"/>
  <c r="F412" i="8"/>
  <c r="G412" i="8"/>
  <c r="H412" i="8"/>
  <c r="I412" i="8"/>
  <c r="F413" i="8"/>
  <c r="G413" i="8"/>
  <c r="H413" i="8"/>
  <c r="I413" i="8"/>
  <c r="F414" i="8"/>
  <c r="G414" i="8"/>
  <c r="H414" i="8"/>
  <c r="I414" i="8"/>
  <c r="F415" i="8"/>
  <c r="G415" i="8"/>
  <c r="H415" i="8"/>
  <c r="I415" i="8"/>
  <c r="F416" i="8"/>
  <c r="G416" i="8"/>
  <c r="H416" i="8"/>
  <c r="I416" i="8"/>
  <c r="F417" i="8"/>
  <c r="G417" i="8"/>
  <c r="H417" i="8"/>
  <c r="I417" i="8"/>
  <c r="F418" i="8"/>
  <c r="G418" i="8"/>
  <c r="H418" i="8"/>
  <c r="I418" i="8"/>
  <c r="F419" i="8"/>
  <c r="G419" i="8"/>
  <c r="H419" i="8"/>
  <c r="I419" i="8"/>
  <c r="F420" i="8"/>
  <c r="G420" i="8"/>
  <c r="H420" i="8"/>
  <c r="I420" i="8"/>
  <c r="F421" i="8"/>
  <c r="G421" i="8"/>
  <c r="H421" i="8"/>
  <c r="I421" i="8"/>
  <c r="F422" i="8"/>
  <c r="G422" i="8"/>
  <c r="H422" i="8"/>
  <c r="I422" i="8"/>
  <c r="F423" i="8"/>
  <c r="G423" i="8"/>
  <c r="H423" i="8"/>
  <c r="I423" i="8"/>
  <c r="F424" i="8"/>
  <c r="G424" i="8"/>
  <c r="H424" i="8"/>
  <c r="I424" i="8"/>
  <c r="F425" i="8"/>
  <c r="G425" i="8"/>
  <c r="H425" i="8"/>
  <c r="I425" i="8"/>
  <c r="F426" i="8"/>
  <c r="G426" i="8"/>
  <c r="H426" i="8"/>
  <c r="I426" i="8"/>
  <c r="F427" i="8"/>
  <c r="G427" i="8"/>
  <c r="H427" i="8"/>
  <c r="I427" i="8"/>
  <c r="F428" i="8"/>
  <c r="G428" i="8"/>
  <c r="H428" i="8"/>
  <c r="I428" i="8"/>
  <c r="F429" i="8"/>
  <c r="G429" i="8"/>
  <c r="H429" i="8"/>
  <c r="I429" i="8"/>
  <c r="F430" i="8"/>
  <c r="G430" i="8"/>
  <c r="H430" i="8"/>
  <c r="I430" i="8"/>
  <c r="F431" i="8"/>
  <c r="G431" i="8"/>
  <c r="H431" i="8"/>
  <c r="I431" i="8"/>
  <c r="F432" i="8"/>
  <c r="G432" i="8"/>
  <c r="H432" i="8"/>
  <c r="I432" i="8"/>
  <c r="F433" i="8"/>
  <c r="G433" i="8"/>
  <c r="H433" i="8"/>
  <c r="I433" i="8"/>
  <c r="F434" i="8"/>
  <c r="G434" i="8"/>
  <c r="H434" i="8"/>
  <c r="I434" i="8"/>
  <c r="F435" i="8"/>
  <c r="G435" i="8"/>
  <c r="H435" i="8"/>
  <c r="I435" i="8"/>
  <c r="F436" i="8"/>
  <c r="G436" i="8"/>
  <c r="H436" i="8"/>
  <c r="I436" i="8"/>
  <c r="F437" i="8"/>
  <c r="G437" i="8"/>
  <c r="H437" i="8"/>
  <c r="I437" i="8"/>
  <c r="F438" i="8"/>
  <c r="G438" i="8"/>
  <c r="H438" i="8"/>
  <c r="I438" i="8"/>
  <c r="F439" i="8"/>
  <c r="G439" i="8"/>
  <c r="H439" i="8"/>
  <c r="I439" i="8"/>
  <c r="F440" i="8"/>
  <c r="G440" i="8"/>
  <c r="H440" i="8"/>
  <c r="I440" i="8"/>
  <c r="F441" i="8"/>
  <c r="G441" i="8"/>
  <c r="H441" i="8"/>
  <c r="I441" i="8"/>
  <c r="F442" i="8"/>
  <c r="G442" i="8"/>
  <c r="H442" i="8"/>
  <c r="I442" i="8"/>
  <c r="F443" i="8"/>
  <c r="G443" i="8"/>
  <c r="H443" i="8"/>
  <c r="I443" i="8"/>
  <c r="F444" i="8"/>
  <c r="G444" i="8"/>
  <c r="H444" i="8"/>
  <c r="I444" i="8"/>
  <c r="F445" i="8"/>
  <c r="G445" i="8"/>
  <c r="H445" i="8"/>
  <c r="I445" i="8"/>
  <c r="F446" i="8"/>
  <c r="G446" i="8"/>
  <c r="H446" i="8"/>
  <c r="I446" i="8"/>
  <c r="F447" i="8"/>
  <c r="G447" i="8"/>
  <c r="H447" i="8"/>
  <c r="I447" i="8"/>
  <c r="F448" i="8"/>
  <c r="G448" i="8"/>
  <c r="H448" i="8"/>
  <c r="I448" i="8"/>
  <c r="F449" i="8"/>
  <c r="G449" i="8"/>
  <c r="H449" i="8"/>
  <c r="I449" i="8"/>
  <c r="F450" i="8"/>
  <c r="G450" i="8"/>
  <c r="H450" i="8"/>
  <c r="I450" i="8"/>
  <c r="F451" i="8"/>
  <c r="G451" i="8"/>
  <c r="H451" i="8"/>
  <c r="I451" i="8"/>
  <c r="F452" i="8"/>
  <c r="G452" i="8"/>
  <c r="H452" i="8"/>
  <c r="I452" i="8"/>
  <c r="F453" i="8"/>
  <c r="G453" i="8"/>
  <c r="H453" i="8"/>
  <c r="I453" i="8"/>
  <c r="F454" i="8"/>
  <c r="G454" i="8"/>
  <c r="H454" i="8"/>
  <c r="I454" i="8"/>
  <c r="F455" i="8"/>
  <c r="G455" i="8"/>
  <c r="H455" i="8"/>
  <c r="I455" i="8"/>
  <c r="F456" i="8"/>
  <c r="G456" i="8"/>
  <c r="H456" i="8"/>
  <c r="I456" i="8"/>
  <c r="F457" i="8"/>
  <c r="G457" i="8"/>
  <c r="H457" i="8"/>
  <c r="I457" i="8"/>
  <c r="F458" i="8"/>
  <c r="G458" i="8"/>
  <c r="H458" i="8"/>
  <c r="I458" i="8"/>
  <c r="F459" i="8"/>
  <c r="G459" i="8"/>
  <c r="H459" i="8"/>
  <c r="I459" i="8"/>
  <c r="F460" i="8"/>
  <c r="G460" i="8"/>
  <c r="H460" i="8"/>
  <c r="I460" i="8"/>
  <c r="F461" i="8"/>
  <c r="G461" i="8"/>
  <c r="H461" i="8"/>
  <c r="I461" i="8"/>
  <c r="F462" i="8"/>
  <c r="G462" i="8"/>
  <c r="H462" i="8"/>
  <c r="I462" i="8"/>
  <c r="F463" i="8"/>
  <c r="G463" i="8"/>
  <c r="H463" i="8"/>
  <c r="I463" i="8"/>
  <c r="F464" i="8"/>
  <c r="G464" i="8"/>
  <c r="H464" i="8"/>
  <c r="I464" i="8"/>
  <c r="F465" i="8"/>
  <c r="G465" i="8"/>
  <c r="H465" i="8"/>
  <c r="I465" i="8"/>
  <c r="F466" i="8"/>
  <c r="G466" i="8"/>
  <c r="H466" i="8"/>
  <c r="I466" i="8"/>
  <c r="F467" i="8"/>
  <c r="G467" i="8"/>
  <c r="H467" i="8"/>
  <c r="I467" i="8"/>
  <c r="F468" i="8"/>
  <c r="G468" i="8"/>
  <c r="H468" i="8"/>
  <c r="I468" i="8"/>
  <c r="F469" i="8"/>
  <c r="G469" i="8"/>
  <c r="H469" i="8"/>
  <c r="I469" i="8"/>
  <c r="F470" i="8"/>
  <c r="G470" i="8"/>
  <c r="H470" i="8"/>
  <c r="I470" i="8"/>
  <c r="F471" i="8"/>
  <c r="G471" i="8"/>
  <c r="H471" i="8"/>
  <c r="I471" i="8"/>
  <c r="F472" i="8"/>
  <c r="G472" i="8"/>
  <c r="H472" i="8"/>
  <c r="I472" i="8"/>
  <c r="F473" i="8"/>
  <c r="G473" i="8"/>
  <c r="H473" i="8"/>
  <c r="I473" i="8"/>
  <c r="F474" i="8"/>
  <c r="G474" i="8"/>
  <c r="H474" i="8"/>
  <c r="I474" i="8"/>
  <c r="F475" i="8"/>
  <c r="G475" i="8"/>
  <c r="H475" i="8"/>
  <c r="I475" i="8"/>
  <c r="F476" i="8"/>
  <c r="G476" i="8"/>
  <c r="H476" i="8"/>
  <c r="I476" i="8"/>
  <c r="F477" i="8"/>
  <c r="G477" i="8"/>
  <c r="H477" i="8"/>
  <c r="I477" i="8"/>
  <c r="F478" i="8"/>
  <c r="G478" i="8"/>
  <c r="H478" i="8"/>
  <c r="I478" i="8"/>
  <c r="F479" i="8"/>
  <c r="G479" i="8"/>
  <c r="H479" i="8"/>
  <c r="I479" i="8"/>
  <c r="F480" i="8"/>
  <c r="G480" i="8"/>
  <c r="H480" i="8"/>
  <c r="I480" i="8"/>
  <c r="F481" i="8"/>
  <c r="G481" i="8"/>
  <c r="H481" i="8"/>
  <c r="I481" i="8"/>
  <c r="F482" i="8"/>
  <c r="G482" i="8"/>
  <c r="H482" i="8"/>
  <c r="I482" i="8"/>
  <c r="F483" i="8"/>
  <c r="G483" i="8"/>
  <c r="H483" i="8"/>
  <c r="I483" i="8"/>
  <c r="F484" i="8"/>
  <c r="G484" i="8"/>
  <c r="H484" i="8"/>
  <c r="I484" i="8"/>
  <c r="F485" i="8"/>
  <c r="G485" i="8"/>
  <c r="H485" i="8"/>
  <c r="I485" i="8"/>
  <c r="F486" i="8"/>
  <c r="G486" i="8"/>
  <c r="H486" i="8"/>
  <c r="I486" i="8"/>
  <c r="F487" i="8"/>
  <c r="G487" i="8"/>
  <c r="H487" i="8"/>
  <c r="I487" i="8"/>
  <c r="F488" i="8"/>
  <c r="G488" i="8"/>
  <c r="H488" i="8"/>
  <c r="I488" i="8"/>
  <c r="F489" i="8"/>
  <c r="G489" i="8"/>
  <c r="H489" i="8"/>
  <c r="I489" i="8"/>
  <c r="F490" i="8"/>
  <c r="G490" i="8"/>
  <c r="H490" i="8"/>
  <c r="I490" i="8"/>
  <c r="F491" i="8"/>
  <c r="G491" i="8"/>
  <c r="H491" i="8"/>
  <c r="I491" i="8"/>
  <c r="F492" i="8"/>
  <c r="G492" i="8"/>
  <c r="H492" i="8"/>
  <c r="I492" i="8"/>
  <c r="F493" i="8"/>
  <c r="G493" i="8"/>
  <c r="H493" i="8"/>
  <c r="I493" i="8"/>
  <c r="F494" i="8"/>
  <c r="G494" i="8"/>
  <c r="H494" i="8"/>
  <c r="I494" i="8"/>
  <c r="F495" i="8"/>
  <c r="G495" i="8"/>
  <c r="H495" i="8"/>
  <c r="I495" i="8"/>
  <c r="F496" i="8"/>
  <c r="G496" i="8"/>
  <c r="H496" i="8"/>
  <c r="I496" i="8"/>
  <c r="F497" i="8"/>
  <c r="G497" i="8"/>
  <c r="H497" i="8"/>
  <c r="I497" i="8"/>
  <c r="F498" i="8"/>
  <c r="G498" i="8"/>
  <c r="H498" i="8"/>
  <c r="I498" i="8"/>
  <c r="F499" i="8"/>
  <c r="G499" i="8"/>
  <c r="H499" i="8"/>
  <c r="I499" i="8"/>
  <c r="F500" i="8"/>
  <c r="G500" i="8"/>
  <c r="H500" i="8"/>
  <c r="I500" i="8"/>
  <c r="F501" i="8"/>
  <c r="G501" i="8"/>
  <c r="H501" i="8"/>
  <c r="I501" i="8"/>
  <c r="F502" i="8"/>
  <c r="G502" i="8"/>
  <c r="H502" i="8"/>
  <c r="I502" i="8"/>
  <c r="F503" i="8"/>
  <c r="G503" i="8"/>
  <c r="H503" i="8"/>
  <c r="I503" i="8"/>
  <c r="F504" i="8"/>
  <c r="G504" i="8"/>
  <c r="H504" i="8"/>
  <c r="I504" i="8"/>
  <c r="F505" i="8"/>
  <c r="G505" i="8"/>
  <c r="H505" i="8"/>
  <c r="I505" i="8"/>
  <c r="F506" i="8"/>
  <c r="G506" i="8"/>
  <c r="H506" i="8"/>
  <c r="I506" i="8"/>
  <c r="F507" i="8"/>
  <c r="G507" i="8"/>
  <c r="H507" i="8"/>
  <c r="I507" i="8"/>
  <c r="F508" i="8"/>
  <c r="G508" i="8"/>
  <c r="H508" i="8"/>
  <c r="I508" i="8"/>
  <c r="J21" i="7"/>
  <c r="I21" i="7"/>
  <c r="J20" i="7"/>
  <c r="I20" i="7"/>
  <c r="J17" i="7"/>
  <c r="I17" i="7"/>
  <c r="J16" i="7"/>
  <c r="I16" i="7"/>
  <c r="J13" i="7"/>
  <c r="F6" i="7"/>
  <c r="F7" i="7"/>
  <c r="F8" i="7"/>
  <c r="J7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5" i="7"/>
  <c r="J10" i="7" s="1"/>
  <c r="B508" i="7"/>
  <c r="C508" i="7" s="1"/>
  <c r="B507" i="7"/>
  <c r="B506" i="7"/>
  <c r="B505" i="7"/>
  <c r="C505" i="7" s="1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J12" i="6"/>
  <c r="D6" i="6"/>
  <c r="F6" i="6"/>
  <c r="D7" i="6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D42" i="6"/>
  <c r="F42" i="6"/>
  <c r="D43" i="6"/>
  <c r="F43" i="6"/>
  <c r="D44" i="6"/>
  <c r="F44" i="6"/>
  <c r="D45" i="6"/>
  <c r="F45" i="6"/>
  <c r="D46" i="6"/>
  <c r="F46" i="6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D59" i="6"/>
  <c r="F59" i="6"/>
  <c r="D60" i="6"/>
  <c r="F60" i="6"/>
  <c r="D61" i="6"/>
  <c r="F61" i="6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D82" i="6"/>
  <c r="F82" i="6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D153" i="6"/>
  <c r="F153" i="6"/>
  <c r="D154" i="6"/>
  <c r="F154" i="6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D162" i="6"/>
  <c r="F162" i="6"/>
  <c r="D163" i="6"/>
  <c r="F163" i="6"/>
  <c r="D164" i="6"/>
  <c r="F164" i="6"/>
  <c r="D165" i="6"/>
  <c r="F165" i="6"/>
  <c r="D166" i="6"/>
  <c r="F166" i="6"/>
  <c r="D167" i="6"/>
  <c r="F167" i="6"/>
  <c r="D168" i="6"/>
  <c r="F168" i="6"/>
  <c r="D169" i="6"/>
  <c r="F169" i="6"/>
  <c r="D170" i="6"/>
  <c r="F170" i="6"/>
  <c r="D171" i="6"/>
  <c r="F171" i="6"/>
  <c r="D172" i="6"/>
  <c r="F172" i="6"/>
  <c r="D173" i="6"/>
  <c r="F173" i="6"/>
  <c r="D174" i="6"/>
  <c r="F174" i="6"/>
  <c r="D175" i="6"/>
  <c r="F175" i="6"/>
  <c r="D176" i="6"/>
  <c r="F176" i="6"/>
  <c r="D177" i="6"/>
  <c r="F177" i="6"/>
  <c r="D178" i="6"/>
  <c r="F178" i="6"/>
  <c r="D179" i="6"/>
  <c r="F179" i="6"/>
  <c r="D180" i="6"/>
  <c r="F180" i="6"/>
  <c r="D181" i="6"/>
  <c r="F181" i="6"/>
  <c r="D182" i="6"/>
  <c r="F182" i="6"/>
  <c r="D183" i="6"/>
  <c r="F183" i="6"/>
  <c r="D184" i="6"/>
  <c r="F184" i="6"/>
  <c r="D185" i="6"/>
  <c r="F185" i="6"/>
  <c r="D186" i="6"/>
  <c r="F186" i="6"/>
  <c r="D187" i="6"/>
  <c r="F187" i="6"/>
  <c r="D188" i="6"/>
  <c r="F188" i="6"/>
  <c r="D189" i="6"/>
  <c r="F189" i="6"/>
  <c r="D190" i="6"/>
  <c r="F190" i="6"/>
  <c r="D191" i="6"/>
  <c r="F191" i="6"/>
  <c r="D192" i="6"/>
  <c r="F192" i="6"/>
  <c r="D193" i="6"/>
  <c r="F193" i="6"/>
  <c r="D194" i="6"/>
  <c r="F194" i="6"/>
  <c r="D195" i="6"/>
  <c r="F195" i="6"/>
  <c r="D196" i="6"/>
  <c r="F196" i="6"/>
  <c r="D197" i="6"/>
  <c r="F197" i="6"/>
  <c r="D198" i="6"/>
  <c r="F198" i="6"/>
  <c r="D199" i="6"/>
  <c r="F199" i="6"/>
  <c r="D200" i="6"/>
  <c r="F200" i="6"/>
  <c r="D201" i="6"/>
  <c r="F201" i="6"/>
  <c r="D202" i="6"/>
  <c r="F202" i="6"/>
  <c r="D203" i="6"/>
  <c r="F203" i="6"/>
  <c r="D204" i="6"/>
  <c r="F204" i="6"/>
  <c r="D205" i="6"/>
  <c r="F205" i="6"/>
  <c r="D206" i="6"/>
  <c r="F206" i="6"/>
  <c r="D207" i="6"/>
  <c r="F207" i="6"/>
  <c r="D208" i="6"/>
  <c r="F208" i="6"/>
  <c r="D209" i="6"/>
  <c r="F209" i="6"/>
  <c r="D210" i="6"/>
  <c r="F210" i="6"/>
  <c r="D211" i="6"/>
  <c r="F211" i="6"/>
  <c r="D212" i="6"/>
  <c r="F212" i="6"/>
  <c r="D213" i="6"/>
  <c r="F213" i="6"/>
  <c r="D214" i="6"/>
  <c r="F214" i="6"/>
  <c r="D215" i="6"/>
  <c r="F215" i="6"/>
  <c r="D216" i="6"/>
  <c r="F216" i="6"/>
  <c r="D217" i="6"/>
  <c r="F217" i="6"/>
  <c r="D218" i="6"/>
  <c r="F218" i="6"/>
  <c r="D219" i="6"/>
  <c r="F219" i="6"/>
  <c r="D220" i="6"/>
  <c r="F220" i="6"/>
  <c r="D221" i="6"/>
  <c r="F221" i="6"/>
  <c r="D222" i="6"/>
  <c r="F222" i="6"/>
  <c r="D223" i="6"/>
  <c r="F223" i="6"/>
  <c r="D224" i="6"/>
  <c r="F224" i="6"/>
  <c r="D225" i="6"/>
  <c r="F225" i="6"/>
  <c r="D226" i="6"/>
  <c r="F226" i="6"/>
  <c r="D227" i="6"/>
  <c r="F227" i="6"/>
  <c r="D228" i="6"/>
  <c r="F228" i="6"/>
  <c r="D229" i="6"/>
  <c r="F229" i="6"/>
  <c r="D230" i="6"/>
  <c r="F230" i="6"/>
  <c r="D231" i="6"/>
  <c r="F231" i="6"/>
  <c r="D232" i="6"/>
  <c r="F232" i="6"/>
  <c r="D233" i="6"/>
  <c r="F233" i="6"/>
  <c r="D234" i="6"/>
  <c r="F234" i="6"/>
  <c r="D235" i="6"/>
  <c r="F235" i="6"/>
  <c r="D236" i="6"/>
  <c r="F236" i="6"/>
  <c r="D237" i="6"/>
  <c r="F237" i="6"/>
  <c r="D238" i="6"/>
  <c r="F238" i="6"/>
  <c r="D239" i="6"/>
  <c r="F239" i="6"/>
  <c r="D240" i="6"/>
  <c r="F240" i="6"/>
  <c r="D241" i="6"/>
  <c r="F241" i="6"/>
  <c r="D242" i="6"/>
  <c r="F242" i="6"/>
  <c r="D243" i="6"/>
  <c r="F243" i="6"/>
  <c r="D244" i="6"/>
  <c r="F244" i="6"/>
  <c r="D245" i="6"/>
  <c r="F245" i="6"/>
  <c r="D246" i="6"/>
  <c r="F246" i="6"/>
  <c r="D247" i="6"/>
  <c r="F247" i="6"/>
  <c r="D248" i="6"/>
  <c r="F248" i="6"/>
  <c r="D249" i="6"/>
  <c r="F249" i="6"/>
  <c r="D250" i="6"/>
  <c r="F250" i="6"/>
  <c r="D251" i="6"/>
  <c r="F251" i="6"/>
  <c r="D252" i="6"/>
  <c r="F252" i="6"/>
  <c r="D253" i="6"/>
  <c r="F253" i="6"/>
  <c r="D254" i="6"/>
  <c r="F254" i="6"/>
  <c r="D255" i="6"/>
  <c r="F255" i="6"/>
  <c r="D256" i="6"/>
  <c r="F256" i="6"/>
  <c r="D257" i="6"/>
  <c r="F257" i="6"/>
  <c r="D258" i="6"/>
  <c r="F258" i="6"/>
  <c r="D259" i="6"/>
  <c r="F259" i="6"/>
  <c r="D260" i="6"/>
  <c r="F260" i="6"/>
  <c r="D261" i="6"/>
  <c r="F261" i="6"/>
  <c r="D262" i="6"/>
  <c r="F262" i="6"/>
  <c r="D263" i="6"/>
  <c r="F263" i="6"/>
  <c r="D264" i="6"/>
  <c r="F264" i="6"/>
  <c r="D265" i="6"/>
  <c r="F265" i="6"/>
  <c r="D266" i="6"/>
  <c r="F266" i="6"/>
  <c r="D267" i="6"/>
  <c r="F267" i="6"/>
  <c r="D268" i="6"/>
  <c r="F268" i="6"/>
  <c r="D269" i="6"/>
  <c r="F269" i="6"/>
  <c r="D270" i="6"/>
  <c r="F270" i="6"/>
  <c r="D271" i="6"/>
  <c r="F271" i="6"/>
  <c r="D272" i="6"/>
  <c r="F272" i="6"/>
  <c r="D273" i="6"/>
  <c r="F273" i="6"/>
  <c r="D274" i="6"/>
  <c r="F274" i="6"/>
  <c r="D275" i="6"/>
  <c r="F275" i="6"/>
  <c r="D276" i="6"/>
  <c r="F276" i="6"/>
  <c r="D277" i="6"/>
  <c r="F277" i="6"/>
  <c r="D278" i="6"/>
  <c r="F278" i="6"/>
  <c r="D279" i="6"/>
  <c r="F279" i="6"/>
  <c r="D280" i="6"/>
  <c r="F280" i="6"/>
  <c r="D281" i="6"/>
  <c r="F281" i="6"/>
  <c r="D282" i="6"/>
  <c r="F282" i="6"/>
  <c r="D283" i="6"/>
  <c r="F283" i="6"/>
  <c r="D284" i="6"/>
  <c r="F284" i="6"/>
  <c r="D285" i="6"/>
  <c r="F285" i="6"/>
  <c r="D286" i="6"/>
  <c r="F286" i="6"/>
  <c r="D287" i="6"/>
  <c r="F287" i="6"/>
  <c r="D288" i="6"/>
  <c r="F288" i="6"/>
  <c r="D289" i="6"/>
  <c r="F289" i="6"/>
  <c r="D290" i="6"/>
  <c r="F290" i="6"/>
  <c r="D291" i="6"/>
  <c r="F291" i="6"/>
  <c r="D292" i="6"/>
  <c r="F292" i="6"/>
  <c r="D293" i="6"/>
  <c r="F293" i="6"/>
  <c r="D294" i="6"/>
  <c r="F294" i="6"/>
  <c r="D295" i="6"/>
  <c r="F295" i="6"/>
  <c r="D296" i="6"/>
  <c r="F296" i="6"/>
  <c r="D297" i="6"/>
  <c r="F297" i="6"/>
  <c r="D298" i="6"/>
  <c r="F298" i="6"/>
  <c r="D299" i="6"/>
  <c r="F299" i="6"/>
  <c r="D300" i="6"/>
  <c r="F300" i="6"/>
  <c r="D301" i="6"/>
  <c r="F301" i="6"/>
  <c r="D302" i="6"/>
  <c r="F302" i="6"/>
  <c r="D303" i="6"/>
  <c r="F303" i="6"/>
  <c r="D304" i="6"/>
  <c r="F304" i="6"/>
  <c r="D305" i="6"/>
  <c r="F305" i="6"/>
  <c r="D306" i="6"/>
  <c r="F306" i="6"/>
  <c r="D307" i="6"/>
  <c r="F307" i="6"/>
  <c r="D308" i="6"/>
  <c r="F308" i="6"/>
  <c r="D309" i="6"/>
  <c r="F309" i="6"/>
  <c r="D310" i="6"/>
  <c r="F310" i="6"/>
  <c r="D311" i="6"/>
  <c r="F311" i="6"/>
  <c r="D312" i="6"/>
  <c r="F312" i="6"/>
  <c r="D313" i="6"/>
  <c r="F313" i="6"/>
  <c r="D314" i="6"/>
  <c r="F314" i="6"/>
  <c r="D315" i="6"/>
  <c r="F315" i="6"/>
  <c r="D316" i="6"/>
  <c r="F316" i="6"/>
  <c r="D317" i="6"/>
  <c r="F317" i="6"/>
  <c r="D318" i="6"/>
  <c r="F318" i="6"/>
  <c r="D319" i="6"/>
  <c r="F319" i="6"/>
  <c r="D320" i="6"/>
  <c r="F320" i="6"/>
  <c r="D321" i="6"/>
  <c r="F321" i="6"/>
  <c r="D322" i="6"/>
  <c r="F322" i="6"/>
  <c r="D323" i="6"/>
  <c r="F323" i="6"/>
  <c r="D324" i="6"/>
  <c r="F324" i="6"/>
  <c r="D325" i="6"/>
  <c r="F325" i="6"/>
  <c r="D326" i="6"/>
  <c r="F326" i="6"/>
  <c r="D327" i="6"/>
  <c r="F327" i="6"/>
  <c r="D328" i="6"/>
  <c r="F328" i="6"/>
  <c r="D329" i="6"/>
  <c r="F329" i="6"/>
  <c r="D330" i="6"/>
  <c r="F330" i="6"/>
  <c r="D331" i="6"/>
  <c r="F331" i="6"/>
  <c r="D332" i="6"/>
  <c r="F332" i="6"/>
  <c r="D333" i="6"/>
  <c r="F333" i="6"/>
  <c r="D334" i="6"/>
  <c r="F334" i="6"/>
  <c r="D335" i="6"/>
  <c r="F335" i="6"/>
  <c r="D336" i="6"/>
  <c r="F336" i="6"/>
  <c r="D337" i="6"/>
  <c r="F337" i="6"/>
  <c r="D338" i="6"/>
  <c r="F338" i="6"/>
  <c r="D339" i="6"/>
  <c r="F339" i="6"/>
  <c r="D340" i="6"/>
  <c r="F340" i="6"/>
  <c r="D341" i="6"/>
  <c r="F341" i="6"/>
  <c r="D342" i="6"/>
  <c r="F342" i="6"/>
  <c r="D343" i="6"/>
  <c r="F343" i="6"/>
  <c r="D344" i="6"/>
  <c r="F344" i="6"/>
  <c r="D345" i="6"/>
  <c r="F345" i="6"/>
  <c r="D346" i="6"/>
  <c r="F346" i="6"/>
  <c r="D347" i="6"/>
  <c r="F347" i="6"/>
  <c r="D348" i="6"/>
  <c r="F348" i="6"/>
  <c r="D349" i="6"/>
  <c r="F349" i="6"/>
  <c r="D350" i="6"/>
  <c r="F350" i="6"/>
  <c r="D351" i="6"/>
  <c r="F351" i="6"/>
  <c r="D352" i="6"/>
  <c r="F352" i="6"/>
  <c r="D353" i="6"/>
  <c r="F353" i="6"/>
  <c r="D354" i="6"/>
  <c r="F354" i="6"/>
  <c r="D355" i="6"/>
  <c r="F355" i="6"/>
  <c r="D356" i="6"/>
  <c r="F356" i="6"/>
  <c r="D357" i="6"/>
  <c r="F357" i="6"/>
  <c r="D358" i="6"/>
  <c r="F358" i="6"/>
  <c r="D359" i="6"/>
  <c r="F359" i="6"/>
  <c r="D360" i="6"/>
  <c r="F360" i="6"/>
  <c r="D361" i="6"/>
  <c r="F361" i="6"/>
  <c r="D362" i="6"/>
  <c r="F362" i="6"/>
  <c r="D363" i="6"/>
  <c r="F363" i="6"/>
  <c r="D364" i="6"/>
  <c r="F364" i="6"/>
  <c r="D365" i="6"/>
  <c r="F365" i="6"/>
  <c r="D366" i="6"/>
  <c r="F366" i="6"/>
  <c r="D367" i="6"/>
  <c r="F367" i="6"/>
  <c r="D368" i="6"/>
  <c r="F368" i="6"/>
  <c r="D369" i="6"/>
  <c r="F369" i="6"/>
  <c r="D370" i="6"/>
  <c r="F370" i="6"/>
  <c r="D371" i="6"/>
  <c r="F371" i="6"/>
  <c r="D372" i="6"/>
  <c r="F372" i="6"/>
  <c r="D373" i="6"/>
  <c r="F373" i="6"/>
  <c r="D374" i="6"/>
  <c r="F374" i="6"/>
  <c r="D375" i="6"/>
  <c r="F375" i="6"/>
  <c r="D376" i="6"/>
  <c r="F376" i="6"/>
  <c r="D377" i="6"/>
  <c r="F377" i="6"/>
  <c r="D378" i="6"/>
  <c r="F378" i="6"/>
  <c r="D379" i="6"/>
  <c r="F379" i="6"/>
  <c r="D380" i="6"/>
  <c r="F380" i="6"/>
  <c r="D381" i="6"/>
  <c r="F381" i="6"/>
  <c r="D382" i="6"/>
  <c r="F382" i="6"/>
  <c r="D383" i="6"/>
  <c r="F383" i="6"/>
  <c r="D384" i="6"/>
  <c r="F384" i="6"/>
  <c r="D385" i="6"/>
  <c r="F385" i="6"/>
  <c r="D386" i="6"/>
  <c r="F386" i="6"/>
  <c r="D387" i="6"/>
  <c r="F387" i="6"/>
  <c r="D388" i="6"/>
  <c r="F388" i="6"/>
  <c r="D389" i="6"/>
  <c r="F389" i="6"/>
  <c r="D390" i="6"/>
  <c r="F390" i="6"/>
  <c r="D391" i="6"/>
  <c r="F391" i="6"/>
  <c r="D392" i="6"/>
  <c r="F392" i="6"/>
  <c r="D393" i="6"/>
  <c r="F393" i="6"/>
  <c r="D394" i="6"/>
  <c r="F394" i="6"/>
  <c r="D395" i="6"/>
  <c r="F395" i="6"/>
  <c r="D396" i="6"/>
  <c r="F396" i="6"/>
  <c r="D397" i="6"/>
  <c r="F397" i="6"/>
  <c r="D398" i="6"/>
  <c r="F398" i="6"/>
  <c r="D399" i="6"/>
  <c r="F399" i="6"/>
  <c r="D400" i="6"/>
  <c r="F400" i="6"/>
  <c r="D401" i="6"/>
  <c r="F401" i="6"/>
  <c r="D402" i="6"/>
  <c r="F402" i="6"/>
  <c r="D403" i="6"/>
  <c r="F403" i="6"/>
  <c r="D404" i="6"/>
  <c r="F404" i="6"/>
  <c r="D405" i="6"/>
  <c r="F405" i="6"/>
  <c r="D406" i="6"/>
  <c r="F406" i="6"/>
  <c r="D407" i="6"/>
  <c r="F407" i="6"/>
  <c r="D408" i="6"/>
  <c r="F408" i="6"/>
  <c r="D409" i="6"/>
  <c r="F409" i="6"/>
  <c r="D410" i="6"/>
  <c r="F410" i="6"/>
  <c r="D411" i="6"/>
  <c r="F411" i="6"/>
  <c r="D412" i="6"/>
  <c r="F412" i="6"/>
  <c r="D413" i="6"/>
  <c r="F413" i="6"/>
  <c r="D414" i="6"/>
  <c r="F414" i="6"/>
  <c r="D415" i="6"/>
  <c r="F415" i="6"/>
  <c r="D416" i="6"/>
  <c r="F416" i="6"/>
  <c r="D417" i="6"/>
  <c r="F417" i="6"/>
  <c r="D418" i="6"/>
  <c r="F418" i="6"/>
  <c r="D419" i="6"/>
  <c r="F419" i="6"/>
  <c r="D420" i="6"/>
  <c r="F420" i="6"/>
  <c r="D421" i="6"/>
  <c r="F421" i="6"/>
  <c r="D422" i="6"/>
  <c r="F422" i="6"/>
  <c r="D423" i="6"/>
  <c r="F423" i="6"/>
  <c r="D424" i="6"/>
  <c r="F424" i="6"/>
  <c r="D425" i="6"/>
  <c r="F425" i="6"/>
  <c r="D426" i="6"/>
  <c r="F426" i="6"/>
  <c r="D427" i="6"/>
  <c r="F427" i="6"/>
  <c r="D428" i="6"/>
  <c r="F428" i="6"/>
  <c r="D429" i="6"/>
  <c r="F429" i="6"/>
  <c r="D430" i="6"/>
  <c r="F430" i="6"/>
  <c r="D431" i="6"/>
  <c r="F431" i="6"/>
  <c r="D432" i="6"/>
  <c r="F432" i="6"/>
  <c r="D433" i="6"/>
  <c r="F433" i="6"/>
  <c r="D434" i="6"/>
  <c r="F434" i="6"/>
  <c r="D435" i="6"/>
  <c r="F435" i="6"/>
  <c r="D436" i="6"/>
  <c r="F436" i="6"/>
  <c r="D437" i="6"/>
  <c r="F437" i="6"/>
  <c r="D438" i="6"/>
  <c r="F438" i="6"/>
  <c r="D439" i="6"/>
  <c r="F439" i="6"/>
  <c r="D440" i="6"/>
  <c r="F440" i="6"/>
  <c r="D441" i="6"/>
  <c r="F441" i="6"/>
  <c r="D442" i="6"/>
  <c r="F442" i="6"/>
  <c r="D443" i="6"/>
  <c r="F443" i="6"/>
  <c r="D444" i="6"/>
  <c r="F444" i="6"/>
  <c r="D445" i="6"/>
  <c r="F445" i="6"/>
  <c r="D446" i="6"/>
  <c r="F446" i="6"/>
  <c r="D447" i="6"/>
  <c r="F447" i="6"/>
  <c r="D448" i="6"/>
  <c r="F448" i="6"/>
  <c r="D449" i="6"/>
  <c r="F449" i="6"/>
  <c r="D450" i="6"/>
  <c r="F450" i="6"/>
  <c r="D451" i="6"/>
  <c r="F451" i="6"/>
  <c r="D452" i="6"/>
  <c r="F452" i="6"/>
  <c r="D453" i="6"/>
  <c r="F453" i="6"/>
  <c r="D454" i="6"/>
  <c r="F454" i="6"/>
  <c r="D455" i="6"/>
  <c r="F455" i="6"/>
  <c r="D456" i="6"/>
  <c r="F456" i="6"/>
  <c r="D457" i="6"/>
  <c r="F457" i="6"/>
  <c r="D458" i="6"/>
  <c r="F458" i="6"/>
  <c r="D459" i="6"/>
  <c r="F459" i="6"/>
  <c r="D460" i="6"/>
  <c r="F460" i="6"/>
  <c r="D461" i="6"/>
  <c r="F461" i="6"/>
  <c r="D462" i="6"/>
  <c r="F462" i="6"/>
  <c r="D463" i="6"/>
  <c r="F463" i="6"/>
  <c r="D464" i="6"/>
  <c r="F464" i="6"/>
  <c r="D465" i="6"/>
  <c r="F465" i="6"/>
  <c r="D466" i="6"/>
  <c r="F466" i="6"/>
  <c r="D467" i="6"/>
  <c r="F467" i="6"/>
  <c r="D468" i="6"/>
  <c r="F468" i="6"/>
  <c r="D469" i="6"/>
  <c r="F469" i="6"/>
  <c r="D470" i="6"/>
  <c r="F470" i="6"/>
  <c r="D471" i="6"/>
  <c r="F471" i="6"/>
  <c r="D472" i="6"/>
  <c r="F472" i="6"/>
  <c r="D473" i="6"/>
  <c r="F473" i="6"/>
  <c r="D474" i="6"/>
  <c r="F474" i="6"/>
  <c r="D475" i="6"/>
  <c r="F475" i="6"/>
  <c r="D476" i="6"/>
  <c r="F476" i="6"/>
  <c r="D477" i="6"/>
  <c r="F477" i="6"/>
  <c r="D478" i="6"/>
  <c r="F478" i="6"/>
  <c r="D479" i="6"/>
  <c r="F479" i="6"/>
  <c r="D480" i="6"/>
  <c r="F480" i="6"/>
  <c r="D481" i="6"/>
  <c r="F481" i="6"/>
  <c r="D482" i="6"/>
  <c r="F482" i="6"/>
  <c r="D483" i="6"/>
  <c r="F483" i="6"/>
  <c r="D484" i="6"/>
  <c r="F484" i="6"/>
  <c r="D485" i="6"/>
  <c r="F485" i="6"/>
  <c r="D486" i="6"/>
  <c r="F486" i="6"/>
  <c r="D487" i="6"/>
  <c r="F487" i="6"/>
  <c r="D488" i="6"/>
  <c r="F488" i="6"/>
  <c r="D489" i="6"/>
  <c r="F489" i="6"/>
  <c r="D490" i="6"/>
  <c r="F490" i="6"/>
  <c r="D491" i="6"/>
  <c r="F491" i="6"/>
  <c r="D492" i="6"/>
  <c r="F492" i="6"/>
  <c r="D493" i="6"/>
  <c r="F493" i="6"/>
  <c r="D494" i="6"/>
  <c r="F494" i="6"/>
  <c r="D495" i="6"/>
  <c r="F495" i="6"/>
  <c r="D496" i="6"/>
  <c r="F496" i="6"/>
  <c r="D497" i="6"/>
  <c r="F497" i="6"/>
  <c r="D498" i="6"/>
  <c r="F498" i="6"/>
  <c r="D499" i="6"/>
  <c r="F499" i="6"/>
  <c r="D500" i="6"/>
  <c r="F500" i="6"/>
  <c r="D501" i="6"/>
  <c r="F501" i="6"/>
  <c r="D502" i="6"/>
  <c r="F502" i="6"/>
  <c r="D503" i="6"/>
  <c r="F503" i="6"/>
  <c r="D504" i="6"/>
  <c r="F504" i="6"/>
  <c r="D505" i="6"/>
  <c r="F505" i="6"/>
  <c r="D506" i="6"/>
  <c r="F506" i="6"/>
  <c r="D507" i="6"/>
  <c r="F507" i="6"/>
  <c r="D508" i="6"/>
  <c r="F508" i="6"/>
  <c r="F5" i="6"/>
  <c r="D5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E497" i="6" s="1"/>
  <c r="C498" i="6"/>
  <c r="C499" i="6"/>
  <c r="C500" i="6"/>
  <c r="C501" i="6"/>
  <c r="C502" i="6"/>
  <c r="C503" i="6"/>
  <c r="C504" i="6"/>
  <c r="C505" i="6"/>
  <c r="C506" i="6"/>
  <c r="C507" i="6"/>
  <c r="C508" i="6"/>
  <c r="C4" i="6"/>
  <c r="I6" i="12" l="1"/>
  <c r="I16" i="12" s="1"/>
  <c r="I9" i="12"/>
  <c r="J6" i="12"/>
  <c r="J16" i="12" s="1"/>
  <c r="J9" i="12"/>
  <c r="K6" i="12"/>
  <c r="K16" i="12" s="1"/>
  <c r="K9" i="12"/>
  <c r="H5" i="12"/>
  <c r="H8" i="12"/>
  <c r="I5" i="12"/>
  <c r="I8" i="12"/>
  <c r="J5" i="12"/>
  <c r="J8" i="12"/>
  <c r="K5" i="12"/>
  <c r="K8" i="12"/>
  <c r="H6" i="12"/>
  <c r="H16" i="12" s="1"/>
  <c r="H4" i="12"/>
  <c r="H7" i="12"/>
  <c r="H10" i="12"/>
  <c r="I4" i="12"/>
  <c r="I7" i="12"/>
  <c r="J4" i="12"/>
  <c r="J7" i="12"/>
  <c r="K7" i="12"/>
  <c r="N8" i="11"/>
  <c r="M8" i="11"/>
  <c r="O7" i="11"/>
  <c r="N7" i="11"/>
  <c r="M7" i="11"/>
  <c r="O10" i="11"/>
  <c r="O6" i="11"/>
  <c r="O16" i="11" s="1"/>
  <c r="N10" i="11"/>
  <c r="N6" i="11"/>
  <c r="N16" i="11" s="1"/>
  <c r="M10" i="11"/>
  <c r="M6" i="11"/>
  <c r="M16" i="11" s="1"/>
  <c r="O9" i="11"/>
  <c r="N9" i="11"/>
  <c r="M9" i="11"/>
  <c r="L6" i="11"/>
  <c r="L16" i="11" s="1"/>
  <c r="L10" i="11"/>
  <c r="L9" i="11"/>
  <c r="L5" i="11"/>
  <c r="L15" i="11" s="1"/>
  <c r="L8" i="11"/>
  <c r="L4" i="11"/>
  <c r="L7" i="11"/>
  <c r="N8" i="8"/>
  <c r="L8" i="8"/>
  <c r="O10" i="8"/>
  <c r="L9" i="8"/>
  <c r="O7" i="8"/>
  <c r="N7" i="8"/>
  <c r="M8" i="8"/>
  <c r="L10" i="8"/>
  <c r="M7" i="8"/>
  <c r="O6" i="8"/>
  <c r="O16" i="8" s="1"/>
  <c r="N10" i="8"/>
  <c r="N6" i="8"/>
  <c r="N16" i="8" s="1"/>
  <c r="L4" i="8"/>
  <c r="M10" i="8"/>
  <c r="M6" i="8"/>
  <c r="M16" i="8" s="1"/>
  <c r="O4" i="8"/>
  <c r="O9" i="8"/>
  <c r="O5" i="8"/>
  <c r="O15" i="8" s="1"/>
  <c r="N4" i="8"/>
  <c r="N9" i="8"/>
  <c r="N5" i="8"/>
  <c r="N15" i="8" s="1"/>
  <c r="M4" i="8"/>
  <c r="M9" i="8"/>
  <c r="M5" i="8"/>
  <c r="L5" i="8"/>
  <c r="O8" i="8"/>
  <c r="L6" i="8"/>
  <c r="L16" i="8" s="1"/>
  <c r="L7" i="8"/>
  <c r="J5" i="7"/>
  <c r="J6" i="7"/>
  <c r="J8" i="7"/>
  <c r="J9" i="7"/>
  <c r="J4" i="7"/>
  <c r="C333" i="7"/>
  <c r="C345" i="7"/>
  <c r="C285" i="7"/>
  <c r="C88" i="7"/>
  <c r="C172" i="7"/>
  <c r="C32" i="7"/>
  <c r="C68" i="7"/>
  <c r="C105" i="7"/>
  <c r="C164" i="7"/>
  <c r="C46" i="7"/>
  <c r="C196" i="7"/>
  <c r="C6" i="7"/>
  <c r="I13" i="7"/>
  <c r="C439" i="7"/>
  <c r="C128" i="7"/>
  <c r="C98" i="7"/>
  <c r="C110" i="7"/>
  <c r="C122" i="7"/>
  <c r="C189" i="7"/>
  <c r="C368" i="7"/>
  <c r="C195" i="7"/>
  <c r="C219" i="7"/>
  <c r="C279" i="7"/>
  <c r="C303" i="7"/>
  <c r="C338" i="7"/>
  <c r="C353" i="7"/>
  <c r="C365" i="7"/>
  <c r="C320" i="7"/>
  <c r="C390" i="7"/>
  <c r="C57" i="7"/>
  <c r="C213" i="7"/>
  <c r="C95" i="7"/>
  <c r="C131" i="7"/>
  <c r="C143" i="7"/>
  <c r="C167" i="7"/>
  <c r="C466" i="7"/>
  <c r="C490" i="7"/>
  <c r="C384" i="7"/>
  <c r="C327" i="7"/>
  <c r="C329" i="7"/>
  <c r="C47" i="7"/>
  <c r="C212" i="7"/>
  <c r="C236" i="7"/>
  <c r="C413" i="7"/>
  <c r="C425" i="7"/>
  <c r="C61" i="7"/>
  <c r="C263" i="7"/>
  <c r="C287" i="7"/>
  <c r="C299" i="7"/>
  <c r="C323" i="7"/>
  <c r="C392" i="7"/>
  <c r="C41" i="7"/>
  <c r="C87" i="7"/>
  <c r="C265" i="7"/>
  <c r="C183" i="7"/>
  <c r="C292" i="7"/>
  <c r="C386" i="7"/>
  <c r="C446" i="7"/>
  <c r="C458" i="7"/>
  <c r="C470" i="7"/>
  <c r="C435" i="7"/>
  <c r="C35" i="7"/>
  <c r="C53" i="7"/>
  <c r="C176" i="7"/>
  <c r="C352" i="7"/>
  <c r="C375" i="7"/>
  <c r="C421" i="7"/>
  <c r="C444" i="7"/>
  <c r="C450" i="7"/>
  <c r="C462" i="7"/>
  <c r="C474" i="7"/>
  <c r="C7" i="7"/>
  <c r="C18" i="7"/>
  <c r="C59" i="7"/>
  <c r="C65" i="7"/>
  <c r="C159" i="7"/>
  <c r="C171" i="7"/>
  <c r="C200" i="7"/>
  <c r="C217" i="7"/>
  <c r="C341" i="7"/>
  <c r="C504" i="7"/>
  <c r="C83" i="7"/>
  <c r="C130" i="7"/>
  <c r="C141" i="7"/>
  <c r="C410" i="7"/>
  <c r="C464" i="7"/>
  <c r="C476" i="7"/>
  <c r="C487" i="7"/>
  <c r="C493" i="7"/>
  <c r="C37" i="7"/>
  <c r="C308" i="7"/>
  <c r="C325" i="7"/>
  <c r="C297" i="7"/>
  <c r="C309" i="7"/>
  <c r="C314" i="7"/>
  <c r="C231" i="7"/>
  <c r="C237" i="7"/>
  <c r="C267" i="7"/>
  <c r="C361" i="7"/>
  <c r="C372" i="7"/>
  <c r="C412" i="7"/>
  <c r="C429" i="7"/>
  <c r="C73" i="7"/>
  <c r="C67" i="7"/>
  <c r="C191" i="7"/>
  <c r="C202" i="7"/>
  <c r="C316" i="7"/>
  <c r="C52" i="7"/>
  <c r="C80" i="7"/>
  <c r="C244" i="7"/>
  <c r="C501" i="7"/>
  <c r="C16" i="7"/>
  <c r="C34" i="7"/>
  <c r="C92" i="7"/>
  <c r="C169" i="7"/>
  <c r="C215" i="7"/>
  <c r="C226" i="7"/>
  <c r="C268" i="7"/>
  <c r="C426" i="7"/>
  <c r="C64" i="7"/>
  <c r="C81" i="7"/>
  <c r="C142" i="7"/>
  <c r="C165" i="7"/>
  <c r="C227" i="7"/>
  <c r="C261" i="7"/>
  <c r="C380" i="7"/>
  <c r="C399" i="7"/>
  <c r="C404" i="7"/>
  <c r="C440" i="7"/>
  <c r="C10" i="7"/>
  <c r="C20" i="7"/>
  <c r="C44" i="7"/>
  <c r="C147" i="7"/>
  <c r="C193" i="7"/>
  <c r="C239" i="7"/>
  <c r="C243" i="7"/>
  <c r="C289" i="7"/>
  <c r="C433" i="7"/>
  <c r="C436" i="7"/>
  <c r="C70" i="7"/>
  <c r="C29" i="7"/>
  <c r="C71" i="7"/>
  <c r="C140" i="7"/>
  <c r="C154" i="7"/>
  <c r="C344" i="7"/>
  <c r="C396" i="7"/>
  <c r="C456" i="7"/>
  <c r="C56" i="7"/>
  <c r="C112" i="7"/>
  <c r="C224" i="7"/>
  <c r="C250" i="7"/>
  <c r="C293" i="7"/>
  <c r="C335" i="7"/>
  <c r="C339" i="7"/>
  <c r="C75" i="7"/>
  <c r="C93" i="7"/>
  <c r="C155" i="7"/>
  <c r="C251" i="7"/>
  <c r="C255" i="7"/>
  <c r="C347" i="7"/>
  <c r="C351" i="7"/>
  <c r="C366" i="7"/>
  <c r="C389" i="7"/>
  <c r="C220" i="7"/>
  <c r="C305" i="7"/>
  <c r="C358" i="7"/>
  <c r="C408" i="7"/>
  <c r="C418" i="7"/>
  <c r="C449" i="7"/>
  <c r="C452" i="7"/>
  <c r="C468" i="7"/>
  <c r="C491" i="7"/>
  <c r="C495" i="7"/>
  <c r="C499" i="7"/>
  <c r="C33" i="7"/>
  <c r="C152" i="7"/>
  <c r="C178" i="7"/>
  <c r="C359" i="7"/>
  <c r="C378" i="7"/>
  <c r="C419" i="7"/>
  <c r="C438" i="7"/>
  <c r="C480" i="7"/>
  <c r="C484" i="7"/>
  <c r="C248" i="7"/>
  <c r="C274" i="7"/>
  <c r="C179" i="7"/>
  <c r="C275" i="7"/>
  <c r="C317" i="7"/>
  <c r="C363" i="7"/>
  <c r="C417" i="7"/>
  <c r="C423" i="7"/>
  <c r="C99" i="7"/>
  <c r="C134" i="7"/>
  <c r="C145" i="7"/>
  <c r="C148" i="7"/>
  <c r="C241" i="7"/>
  <c r="C291" i="7"/>
  <c r="C302" i="7"/>
  <c r="C357" i="7"/>
  <c r="C409" i="7"/>
  <c r="C12" i="7"/>
  <c r="C24" i="7"/>
  <c r="C28" i="7"/>
  <c r="C273" i="7"/>
  <c r="C119" i="7"/>
  <c r="C188" i="7"/>
  <c r="C203" i="7"/>
  <c r="C207" i="7"/>
  <c r="C349" i="7"/>
  <c r="C405" i="7"/>
  <c r="C428" i="7"/>
  <c r="C442" i="7"/>
  <c r="C465" i="7"/>
  <c r="C373" i="7"/>
  <c r="C382" i="7"/>
  <c r="C284" i="7"/>
  <c r="C330" i="7"/>
  <c r="C350" i="7"/>
  <c r="C369" i="7"/>
  <c r="C376" i="7"/>
  <c r="C383" i="7"/>
  <c r="C416" i="7"/>
  <c r="C420" i="7"/>
  <c r="C437" i="7"/>
  <c r="C443" i="7"/>
  <c r="C457" i="7"/>
  <c r="C463" i="7"/>
  <c r="C467" i="7"/>
  <c r="C481" i="7"/>
  <c r="C502" i="7"/>
  <c r="C260" i="7"/>
  <c r="C332" i="7"/>
  <c r="C11" i="7"/>
  <c r="C135" i="7"/>
  <c r="C170" i="7"/>
  <c r="C194" i="7"/>
  <c r="C318" i="7"/>
  <c r="C322" i="7"/>
  <c r="C38" i="7"/>
  <c r="C104" i="7"/>
  <c r="C107" i="7"/>
  <c r="C117" i="7"/>
  <c r="C124" i="7"/>
  <c r="C146" i="7"/>
  <c r="C311" i="7"/>
  <c r="C356" i="7"/>
  <c r="C360" i="7"/>
  <c r="C377" i="7"/>
  <c r="C387" i="7"/>
  <c r="C397" i="7"/>
  <c r="C406" i="7"/>
  <c r="C414" i="7"/>
  <c r="C434" i="7"/>
  <c r="C447" i="7"/>
  <c r="C460" i="7"/>
  <c r="C471" i="7"/>
  <c r="C486" i="7"/>
  <c r="C336" i="7"/>
  <c r="C62" i="7"/>
  <c r="C86" i="7"/>
  <c r="C106" i="7"/>
  <c r="C121" i="7"/>
  <c r="C218" i="7"/>
  <c r="C242" i="7"/>
  <c r="C266" i="7"/>
  <c r="C290" i="7"/>
  <c r="C310" i="7"/>
  <c r="C8" i="7"/>
  <c r="C17" i="7"/>
  <c r="C43" i="7"/>
  <c r="C58" i="7"/>
  <c r="C82" i="7"/>
  <c r="C97" i="7"/>
  <c r="C111" i="7"/>
  <c r="C166" i="7"/>
  <c r="C190" i="7"/>
  <c r="C214" i="7"/>
  <c r="C238" i="7"/>
  <c r="C262" i="7"/>
  <c r="C286" i="7"/>
  <c r="C315" i="7"/>
  <c r="C337" i="7"/>
  <c r="C346" i="7"/>
  <c r="C354" i="7"/>
  <c r="C374" i="7"/>
  <c r="C393" i="7"/>
  <c r="C400" i="7"/>
  <c r="C407" i="7"/>
  <c r="C453" i="7"/>
  <c r="C477" i="7"/>
  <c r="C492" i="7"/>
  <c r="C496" i="7"/>
  <c r="C100" i="7"/>
  <c r="C304" i="7"/>
  <c r="C340" i="7"/>
  <c r="C401" i="7"/>
  <c r="C411" i="7"/>
  <c r="C430" i="7"/>
  <c r="C454" i="7"/>
  <c r="C478" i="7"/>
  <c r="C482" i="7"/>
  <c r="C488" i="7"/>
  <c r="C503" i="7"/>
  <c r="C507" i="7"/>
  <c r="C45" i="7"/>
  <c r="C153" i="7"/>
  <c r="C160" i="7"/>
  <c r="C177" i="7"/>
  <c r="C184" i="7"/>
  <c r="C201" i="7"/>
  <c r="C208" i="7"/>
  <c r="C225" i="7"/>
  <c r="C232" i="7"/>
  <c r="C249" i="7"/>
  <c r="C256" i="7"/>
  <c r="C280" i="7"/>
  <c r="C370" i="7"/>
  <c r="C398" i="7"/>
  <c r="C424" i="7"/>
  <c r="C431" i="7"/>
  <c r="C40" i="7"/>
  <c r="C69" i="7"/>
  <c r="C76" i="7"/>
  <c r="C118" i="7"/>
  <c r="C272" i="7"/>
  <c r="C296" i="7"/>
  <c r="C364" i="7"/>
  <c r="C371" i="7"/>
  <c r="C498" i="7"/>
  <c r="C15" i="7"/>
  <c r="C50" i="7"/>
  <c r="C129" i="7"/>
  <c r="C136" i="7"/>
  <c r="C385" i="7"/>
  <c r="C394" i="7"/>
  <c r="C402" i="7"/>
  <c r="C422" i="7"/>
  <c r="C445" i="7"/>
  <c r="C451" i="7"/>
  <c r="C455" i="7"/>
  <c r="C469" i="7"/>
  <c r="C475" i="7"/>
  <c r="C479" i="7"/>
  <c r="C31" i="7"/>
  <c r="C116" i="7"/>
  <c r="C158" i="7"/>
  <c r="C182" i="7"/>
  <c r="C206" i="7"/>
  <c r="C230" i="7"/>
  <c r="C254" i="7"/>
  <c r="C278" i="7"/>
  <c r="C324" i="7"/>
  <c r="C328" i="7"/>
  <c r="C348" i="7"/>
  <c r="C74" i="7"/>
  <c r="C94" i="7"/>
  <c r="C123" i="7"/>
  <c r="C298" i="7"/>
  <c r="C313" i="7"/>
  <c r="C334" i="7"/>
  <c r="C342" i="7"/>
  <c r="C362" i="7"/>
  <c r="C381" i="7"/>
  <c r="C388" i="7"/>
  <c r="C395" i="7"/>
  <c r="C432" i="7"/>
  <c r="C441" i="7"/>
  <c r="C448" i="7"/>
  <c r="C459" i="7"/>
  <c r="C472" i="7"/>
  <c r="C483" i="7"/>
  <c r="C489" i="7"/>
  <c r="C500" i="7"/>
  <c r="C13" i="7"/>
  <c r="C21" i="7"/>
  <c r="C60" i="7"/>
  <c r="C77" i="7"/>
  <c r="C269" i="7"/>
  <c r="C5" i="7"/>
  <c r="C9" i="7"/>
  <c r="C19" i="7"/>
  <c r="C51" i="7"/>
  <c r="C84" i="7"/>
  <c r="C108" i="7"/>
  <c r="C132" i="7"/>
  <c r="C156" i="7"/>
  <c r="C180" i="7"/>
  <c r="C204" i="7"/>
  <c r="C228" i="7"/>
  <c r="C252" i="7"/>
  <c r="C276" i="7"/>
  <c r="C54" i="7"/>
  <c r="C14" i="7"/>
  <c r="C22" i="7"/>
  <c r="C25" i="7"/>
  <c r="C125" i="7"/>
  <c r="C197" i="7"/>
  <c r="C300" i="7"/>
  <c r="C48" i="7"/>
  <c r="C78" i="7"/>
  <c r="C79" i="7"/>
  <c r="C102" i="7"/>
  <c r="C103" i="7"/>
  <c r="C126" i="7"/>
  <c r="C127" i="7"/>
  <c r="C150" i="7"/>
  <c r="C151" i="7"/>
  <c r="C174" i="7"/>
  <c r="C175" i="7"/>
  <c r="C198" i="7"/>
  <c r="C199" i="7"/>
  <c r="C222" i="7"/>
  <c r="C223" i="7"/>
  <c r="C246" i="7"/>
  <c r="C247" i="7"/>
  <c r="C270" i="7"/>
  <c r="C271" i="7"/>
  <c r="C294" i="7"/>
  <c r="C295" i="7"/>
  <c r="C301" i="7"/>
  <c r="C173" i="7"/>
  <c r="C42" i="7"/>
  <c r="C85" i="7"/>
  <c r="C109" i="7"/>
  <c r="C133" i="7"/>
  <c r="C157" i="7"/>
  <c r="C181" i="7"/>
  <c r="C205" i="7"/>
  <c r="C229" i="7"/>
  <c r="C253" i="7"/>
  <c r="C277" i="7"/>
  <c r="C26" i="7"/>
  <c r="C39" i="7"/>
  <c r="C312" i="7"/>
  <c r="C101" i="7"/>
  <c r="C23" i="7"/>
  <c r="C49" i="7"/>
  <c r="C89" i="7"/>
  <c r="C113" i="7"/>
  <c r="C137" i="7"/>
  <c r="C161" i="7"/>
  <c r="C185" i="7"/>
  <c r="C209" i="7"/>
  <c r="C233" i="7"/>
  <c r="C257" i="7"/>
  <c r="C281" i="7"/>
  <c r="C36" i="7"/>
  <c r="C55" i="7"/>
  <c r="C72" i="7"/>
  <c r="C96" i="7"/>
  <c r="C120" i="7"/>
  <c r="C144" i="7"/>
  <c r="C168" i="7"/>
  <c r="C192" i="7"/>
  <c r="C216" i="7"/>
  <c r="C240" i="7"/>
  <c r="C264" i="7"/>
  <c r="C288" i="7"/>
  <c r="C221" i="7"/>
  <c r="C30" i="7"/>
  <c r="C66" i="7"/>
  <c r="C306" i="7"/>
  <c r="C307" i="7"/>
  <c r="C149" i="7"/>
  <c r="C245" i="7"/>
  <c r="C27" i="7"/>
  <c r="C63" i="7"/>
  <c r="C90" i="7"/>
  <c r="C91" i="7"/>
  <c r="C114" i="7"/>
  <c r="C115" i="7"/>
  <c r="C138" i="7"/>
  <c r="C139" i="7"/>
  <c r="C162" i="7"/>
  <c r="C163" i="7"/>
  <c r="C186" i="7"/>
  <c r="C187" i="7"/>
  <c r="C210" i="7"/>
  <c r="C211" i="7"/>
  <c r="C234" i="7"/>
  <c r="C235" i="7"/>
  <c r="C258" i="7"/>
  <c r="C259" i="7"/>
  <c r="C282" i="7"/>
  <c r="C283" i="7"/>
  <c r="C321" i="7"/>
  <c r="C326" i="7"/>
  <c r="C494" i="7"/>
  <c r="C506" i="7"/>
  <c r="C319" i="7"/>
  <c r="C331" i="7"/>
  <c r="C343" i="7"/>
  <c r="C355" i="7"/>
  <c r="C367" i="7"/>
  <c r="C379" i="7"/>
  <c r="C391" i="7"/>
  <c r="C403" i="7"/>
  <c r="C415" i="7"/>
  <c r="C427" i="7"/>
  <c r="C461" i="7"/>
  <c r="C473" i="7"/>
  <c r="C485" i="7"/>
  <c r="C497" i="7"/>
  <c r="E494" i="6"/>
  <c r="G490" i="6"/>
  <c r="E500" i="6"/>
  <c r="E507" i="6"/>
  <c r="E504" i="6"/>
  <c r="E498" i="6"/>
  <c r="E495" i="6"/>
  <c r="E503" i="6"/>
  <c r="E501" i="6"/>
  <c r="G496" i="6"/>
  <c r="J7" i="6"/>
  <c r="E506" i="6"/>
  <c r="G493" i="6"/>
  <c r="G5" i="6"/>
  <c r="J10" i="6"/>
  <c r="J6" i="6"/>
  <c r="J17" i="6" s="1"/>
  <c r="G508" i="6"/>
  <c r="J4" i="6"/>
  <c r="J9" i="6"/>
  <c r="J5" i="6"/>
  <c r="G505" i="6"/>
  <c r="E492" i="6"/>
  <c r="E491" i="6"/>
  <c r="J8" i="6"/>
  <c r="G502" i="6"/>
  <c r="K12" i="6"/>
  <c r="G499" i="6"/>
  <c r="E467" i="6"/>
  <c r="G467" i="6"/>
  <c r="E323" i="6"/>
  <c r="G323" i="6"/>
  <c r="E478" i="6"/>
  <c r="G478" i="6"/>
  <c r="E466" i="6"/>
  <c r="G466" i="6"/>
  <c r="E454" i="6"/>
  <c r="G454" i="6"/>
  <c r="E442" i="6"/>
  <c r="G442" i="6"/>
  <c r="E430" i="6"/>
  <c r="G430" i="6"/>
  <c r="E418" i="6"/>
  <c r="G418" i="6"/>
  <c r="E406" i="6"/>
  <c r="G406" i="6"/>
  <c r="E394" i="6"/>
  <c r="G394" i="6"/>
  <c r="E382" i="6"/>
  <c r="G382" i="6"/>
  <c r="E370" i="6"/>
  <c r="G370" i="6"/>
  <c r="E358" i="6"/>
  <c r="G358" i="6"/>
  <c r="E346" i="6"/>
  <c r="G346" i="6"/>
  <c r="E334" i="6"/>
  <c r="G334" i="6"/>
  <c r="E322" i="6"/>
  <c r="G322" i="6"/>
  <c r="E310" i="6"/>
  <c r="G310" i="6"/>
  <c r="E298" i="6"/>
  <c r="G298" i="6"/>
  <c r="E286" i="6"/>
  <c r="G286" i="6"/>
  <c r="E274" i="6"/>
  <c r="G274" i="6"/>
  <c r="E262" i="6"/>
  <c r="G262" i="6"/>
  <c r="E250" i="6"/>
  <c r="G250" i="6"/>
  <c r="E238" i="6"/>
  <c r="G238" i="6"/>
  <c r="E226" i="6"/>
  <c r="G226" i="6"/>
  <c r="E214" i="6"/>
  <c r="G214" i="6"/>
  <c r="E202" i="6"/>
  <c r="G202" i="6"/>
  <c r="E190" i="6"/>
  <c r="G190" i="6"/>
  <c r="E178" i="6"/>
  <c r="G178" i="6"/>
  <c r="E166" i="6"/>
  <c r="G166" i="6"/>
  <c r="E154" i="6"/>
  <c r="G154" i="6"/>
  <c r="E142" i="6"/>
  <c r="G142" i="6"/>
  <c r="E130" i="6"/>
  <c r="G130" i="6"/>
  <c r="E118" i="6"/>
  <c r="G118" i="6"/>
  <c r="E106" i="6"/>
  <c r="G106" i="6"/>
  <c r="E94" i="6"/>
  <c r="G94" i="6"/>
  <c r="E82" i="6"/>
  <c r="G82" i="6"/>
  <c r="E70" i="6"/>
  <c r="G70" i="6"/>
  <c r="E58" i="6"/>
  <c r="G58" i="6"/>
  <c r="E46" i="6"/>
  <c r="G46" i="6"/>
  <c r="E34" i="6"/>
  <c r="G34" i="6"/>
  <c r="E22" i="6"/>
  <c r="G22" i="6"/>
  <c r="E10" i="6"/>
  <c r="G10" i="6"/>
  <c r="E508" i="6"/>
  <c r="E505" i="6"/>
  <c r="E502" i="6"/>
  <c r="E499" i="6"/>
  <c r="E496" i="6"/>
  <c r="E493" i="6"/>
  <c r="E490" i="6"/>
  <c r="E479" i="6"/>
  <c r="G479" i="6"/>
  <c r="E383" i="6"/>
  <c r="G383" i="6"/>
  <c r="E311" i="6"/>
  <c r="G311" i="6"/>
  <c r="E239" i="6"/>
  <c r="G239" i="6"/>
  <c r="E203" i="6"/>
  <c r="G203" i="6"/>
  <c r="E107" i="6"/>
  <c r="G107" i="6"/>
  <c r="E489" i="6"/>
  <c r="E477" i="6"/>
  <c r="G477" i="6"/>
  <c r="E465" i="6"/>
  <c r="G465" i="6"/>
  <c r="E453" i="6"/>
  <c r="G453" i="6"/>
  <c r="E441" i="6"/>
  <c r="G441" i="6"/>
  <c r="E429" i="6"/>
  <c r="G429" i="6"/>
  <c r="E417" i="6"/>
  <c r="G417" i="6"/>
  <c r="E405" i="6"/>
  <c r="G405" i="6"/>
  <c r="E393" i="6"/>
  <c r="G393" i="6"/>
  <c r="E381" i="6"/>
  <c r="G381" i="6"/>
  <c r="E369" i="6"/>
  <c r="G369" i="6"/>
  <c r="E357" i="6"/>
  <c r="G357" i="6"/>
  <c r="E345" i="6"/>
  <c r="G345" i="6"/>
  <c r="E333" i="6"/>
  <c r="G333" i="6"/>
  <c r="E321" i="6"/>
  <c r="G321" i="6"/>
  <c r="E309" i="6"/>
  <c r="G309" i="6"/>
  <c r="E297" i="6"/>
  <c r="G297" i="6"/>
  <c r="E285" i="6"/>
  <c r="G285" i="6"/>
  <c r="E273" i="6"/>
  <c r="G273" i="6"/>
  <c r="E261" i="6"/>
  <c r="G261" i="6"/>
  <c r="E249" i="6"/>
  <c r="G249" i="6"/>
  <c r="E237" i="6"/>
  <c r="G237" i="6"/>
  <c r="E225" i="6"/>
  <c r="G225" i="6"/>
  <c r="E213" i="6"/>
  <c r="G213" i="6"/>
  <c r="E201" i="6"/>
  <c r="G201" i="6"/>
  <c r="E189" i="6"/>
  <c r="G189" i="6"/>
  <c r="E177" i="6"/>
  <c r="G177" i="6"/>
  <c r="E165" i="6"/>
  <c r="G165" i="6"/>
  <c r="E153" i="6"/>
  <c r="G153" i="6"/>
  <c r="E141" i="6"/>
  <c r="G141" i="6"/>
  <c r="E129" i="6"/>
  <c r="G129" i="6"/>
  <c r="E117" i="6"/>
  <c r="G117" i="6"/>
  <c r="E105" i="6"/>
  <c r="G105" i="6"/>
  <c r="E93" i="6"/>
  <c r="G93" i="6"/>
  <c r="E81" i="6"/>
  <c r="G81" i="6"/>
  <c r="E69" i="6"/>
  <c r="G69" i="6"/>
  <c r="E57" i="6"/>
  <c r="G57" i="6"/>
  <c r="E45" i="6"/>
  <c r="G45" i="6"/>
  <c r="E33" i="6"/>
  <c r="G33" i="6"/>
  <c r="E21" i="6"/>
  <c r="G21" i="6"/>
  <c r="E9" i="6"/>
  <c r="G9" i="6"/>
  <c r="E419" i="6"/>
  <c r="G419" i="6"/>
  <c r="E347" i="6"/>
  <c r="G347" i="6"/>
  <c r="E263" i="6"/>
  <c r="G263" i="6"/>
  <c r="E167" i="6"/>
  <c r="G167" i="6"/>
  <c r="E488" i="6"/>
  <c r="G488" i="6"/>
  <c r="E476" i="6"/>
  <c r="G476" i="6"/>
  <c r="E464" i="6"/>
  <c r="G464" i="6"/>
  <c r="E452" i="6"/>
  <c r="G452" i="6"/>
  <c r="E440" i="6"/>
  <c r="G440" i="6"/>
  <c r="E428" i="6"/>
  <c r="G428" i="6"/>
  <c r="E416" i="6"/>
  <c r="G416" i="6"/>
  <c r="E404" i="6"/>
  <c r="G404" i="6"/>
  <c r="E392" i="6"/>
  <c r="G392" i="6"/>
  <c r="E380" i="6"/>
  <c r="G380" i="6"/>
  <c r="E368" i="6"/>
  <c r="G368" i="6"/>
  <c r="E356" i="6"/>
  <c r="G356" i="6"/>
  <c r="E344" i="6"/>
  <c r="G344" i="6"/>
  <c r="E332" i="6"/>
  <c r="G332" i="6"/>
  <c r="E320" i="6"/>
  <c r="G320" i="6"/>
  <c r="E308" i="6"/>
  <c r="G308" i="6"/>
  <c r="E296" i="6"/>
  <c r="G296" i="6"/>
  <c r="E284" i="6"/>
  <c r="G284" i="6"/>
  <c r="E272" i="6"/>
  <c r="G272" i="6"/>
  <c r="E260" i="6"/>
  <c r="G260" i="6"/>
  <c r="E248" i="6"/>
  <c r="G248" i="6"/>
  <c r="E236" i="6"/>
  <c r="G236" i="6"/>
  <c r="E224" i="6"/>
  <c r="G224" i="6"/>
  <c r="E212" i="6"/>
  <c r="G212" i="6"/>
  <c r="E200" i="6"/>
  <c r="G200" i="6"/>
  <c r="E188" i="6"/>
  <c r="G188" i="6"/>
  <c r="E176" i="6"/>
  <c r="G176" i="6"/>
  <c r="E164" i="6"/>
  <c r="G164" i="6"/>
  <c r="E152" i="6"/>
  <c r="G152" i="6"/>
  <c r="E140" i="6"/>
  <c r="G140" i="6"/>
  <c r="E128" i="6"/>
  <c r="G128" i="6"/>
  <c r="E116" i="6"/>
  <c r="G116" i="6"/>
  <c r="E104" i="6"/>
  <c r="G104" i="6"/>
  <c r="E92" i="6"/>
  <c r="G92" i="6"/>
  <c r="E80" i="6"/>
  <c r="G80" i="6"/>
  <c r="E68" i="6"/>
  <c r="G68" i="6"/>
  <c r="E56" i="6"/>
  <c r="G56" i="6"/>
  <c r="E44" i="6"/>
  <c r="G44" i="6"/>
  <c r="E32" i="6"/>
  <c r="G32" i="6"/>
  <c r="E20" i="6"/>
  <c r="G20" i="6"/>
  <c r="E8" i="6"/>
  <c r="G8" i="6"/>
  <c r="G507" i="6"/>
  <c r="G504" i="6"/>
  <c r="G501" i="6"/>
  <c r="G498" i="6"/>
  <c r="G495" i="6"/>
  <c r="G492" i="6"/>
  <c r="G489" i="6"/>
  <c r="E443" i="6"/>
  <c r="G443" i="6"/>
  <c r="E359" i="6"/>
  <c r="G359" i="6"/>
  <c r="E275" i="6"/>
  <c r="G275" i="6"/>
  <c r="E155" i="6"/>
  <c r="G155" i="6"/>
  <c r="E487" i="6"/>
  <c r="G487" i="6"/>
  <c r="E475" i="6"/>
  <c r="G475" i="6"/>
  <c r="E463" i="6"/>
  <c r="G463" i="6"/>
  <c r="E451" i="6"/>
  <c r="G451" i="6"/>
  <c r="E439" i="6"/>
  <c r="G439" i="6"/>
  <c r="E427" i="6"/>
  <c r="G427" i="6"/>
  <c r="E415" i="6"/>
  <c r="G415" i="6"/>
  <c r="E403" i="6"/>
  <c r="G403" i="6"/>
  <c r="E391" i="6"/>
  <c r="G391" i="6"/>
  <c r="E379" i="6"/>
  <c r="G379" i="6"/>
  <c r="E367" i="6"/>
  <c r="G367" i="6"/>
  <c r="E355" i="6"/>
  <c r="G355" i="6"/>
  <c r="E343" i="6"/>
  <c r="G343" i="6"/>
  <c r="E331" i="6"/>
  <c r="G331" i="6"/>
  <c r="E319" i="6"/>
  <c r="G319" i="6"/>
  <c r="E307" i="6"/>
  <c r="G307" i="6"/>
  <c r="E295" i="6"/>
  <c r="G295" i="6"/>
  <c r="E283" i="6"/>
  <c r="G283" i="6"/>
  <c r="E271" i="6"/>
  <c r="G271" i="6"/>
  <c r="E259" i="6"/>
  <c r="G259" i="6"/>
  <c r="E247" i="6"/>
  <c r="G247" i="6"/>
  <c r="E235" i="6"/>
  <c r="G235" i="6"/>
  <c r="E223" i="6"/>
  <c r="G223" i="6"/>
  <c r="E211" i="6"/>
  <c r="G211" i="6"/>
  <c r="E199" i="6"/>
  <c r="G199" i="6"/>
  <c r="E187" i="6"/>
  <c r="G187" i="6"/>
  <c r="E175" i="6"/>
  <c r="G175" i="6"/>
  <c r="E163" i="6"/>
  <c r="G163" i="6"/>
  <c r="E151" i="6"/>
  <c r="G151" i="6"/>
  <c r="E139" i="6"/>
  <c r="G139" i="6"/>
  <c r="E127" i="6"/>
  <c r="G127" i="6"/>
  <c r="E115" i="6"/>
  <c r="G115" i="6"/>
  <c r="E103" i="6"/>
  <c r="G103" i="6"/>
  <c r="E91" i="6"/>
  <c r="G91" i="6"/>
  <c r="E79" i="6"/>
  <c r="G79" i="6"/>
  <c r="E67" i="6"/>
  <c r="G67" i="6"/>
  <c r="E55" i="6"/>
  <c r="G55" i="6"/>
  <c r="E43" i="6"/>
  <c r="G43" i="6"/>
  <c r="E31" i="6"/>
  <c r="G31" i="6"/>
  <c r="E19" i="6"/>
  <c r="G19" i="6"/>
  <c r="E7" i="6"/>
  <c r="G7" i="6"/>
  <c r="E395" i="6"/>
  <c r="G395" i="6"/>
  <c r="E299" i="6"/>
  <c r="G299" i="6"/>
  <c r="E215" i="6"/>
  <c r="G215" i="6"/>
  <c r="E179" i="6"/>
  <c r="G179" i="6"/>
  <c r="E83" i="6"/>
  <c r="G83" i="6"/>
  <c r="E23" i="6"/>
  <c r="G23" i="6"/>
  <c r="E486" i="6"/>
  <c r="G486" i="6"/>
  <c r="E474" i="6"/>
  <c r="G474" i="6"/>
  <c r="E462" i="6"/>
  <c r="G462" i="6"/>
  <c r="E450" i="6"/>
  <c r="G450" i="6"/>
  <c r="E438" i="6"/>
  <c r="G438" i="6"/>
  <c r="E426" i="6"/>
  <c r="G426" i="6"/>
  <c r="E414" i="6"/>
  <c r="G414" i="6"/>
  <c r="E402" i="6"/>
  <c r="G402" i="6"/>
  <c r="E390" i="6"/>
  <c r="G390" i="6"/>
  <c r="E378" i="6"/>
  <c r="G378" i="6"/>
  <c r="E366" i="6"/>
  <c r="G366" i="6"/>
  <c r="E354" i="6"/>
  <c r="G354" i="6"/>
  <c r="E342" i="6"/>
  <c r="G342" i="6"/>
  <c r="E330" i="6"/>
  <c r="G330" i="6"/>
  <c r="E318" i="6"/>
  <c r="G318" i="6"/>
  <c r="E306" i="6"/>
  <c r="G306" i="6"/>
  <c r="E294" i="6"/>
  <c r="G294" i="6"/>
  <c r="E282" i="6"/>
  <c r="G282" i="6"/>
  <c r="E270" i="6"/>
  <c r="G270" i="6"/>
  <c r="E258" i="6"/>
  <c r="G258" i="6"/>
  <c r="E246" i="6"/>
  <c r="G246" i="6"/>
  <c r="E234" i="6"/>
  <c r="G234" i="6"/>
  <c r="E222" i="6"/>
  <c r="G222" i="6"/>
  <c r="E210" i="6"/>
  <c r="G210" i="6"/>
  <c r="E198" i="6"/>
  <c r="G198" i="6"/>
  <c r="E186" i="6"/>
  <c r="G186" i="6"/>
  <c r="E174" i="6"/>
  <c r="G174" i="6"/>
  <c r="E162" i="6"/>
  <c r="G162" i="6"/>
  <c r="E150" i="6"/>
  <c r="G150" i="6"/>
  <c r="E138" i="6"/>
  <c r="G138" i="6"/>
  <c r="E126" i="6"/>
  <c r="G126" i="6"/>
  <c r="E114" i="6"/>
  <c r="G114" i="6"/>
  <c r="E102" i="6"/>
  <c r="G102" i="6"/>
  <c r="E90" i="6"/>
  <c r="G90" i="6"/>
  <c r="E78" i="6"/>
  <c r="G78" i="6"/>
  <c r="E66" i="6"/>
  <c r="G66" i="6"/>
  <c r="E54" i="6"/>
  <c r="G54" i="6"/>
  <c r="E42" i="6"/>
  <c r="G42" i="6"/>
  <c r="E30" i="6"/>
  <c r="G30" i="6"/>
  <c r="E18" i="6"/>
  <c r="G18" i="6"/>
  <c r="E6" i="6"/>
  <c r="G6" i="6"/>
  <c r="E455" i="6"/>
  <c r="G455" i="6"/>
  <c r="E371" i="6"/>
  <c r="G371" i="6"/>
  <c r="E287" i="6"/>
  <c r="G287" i="6"/>
  <c r="E227" i="6"/>
  <c r="G227" i="6"/>
  <c r="E191" i="6"/>
  <c r="G191" i="6"/>
  <c r="E143" i="6"/>
  <c r="G143" i="6"/>
  <c r="E131" i="6"/>
  <c r="G131" i="6"/>
  <c r="E119" i="6"/>
  <c r="G119" i="6"/>
  <c r="E95" i="6"/>
  <c r="G95" i="6"/>
  <c r="E71" i="6"/>
  <c r="G71" i="6"/>
  <c r="E59" i="6"/>
  <c r="G59" i="6"/>
  <c r="E47" i="6"/>
  <c r="G47" i="6"/>
  <c r="E35" i="6"/>
  <c r="G35" i="6"/>
  <c r="E11" i="6"/>
  <c r="G11" i="6"/>
  <c r="E485" i="6"/>
  <c r="G485" i="6"/>
  <c r="E473" i="6"/>
  <c r="G473" i="6"/>
  <c r="E461" i="6"/>
  <c r="G461" i="6"/>
  <c r="E449" i="6"/>
  <c r="G449" i="6"/>
  <c r="E437" i="6"/>
  <c r="G437" i="6"/>
  <c r="E425" i="6"/>
  <c r="G425" i="6"/>
  <c r="E413" i="6"/>
  <c r="G413" i="6"/>
  <c r="E401" i="6"/>
  <c r="G401" i="6"/>
  <c r="E389" i="6"/>
  <c r="G389" i="6"/>
  <c r="E377" i="6"/>
  <c r="G377" i="6"/>
  <c r="E365" i="6"/>
  <c r="G365" i="6"/>
  <c r="E353" i="6"/>
  <c r="G353" i="6"/>
  <c r="E341" i="6"/>
  <c r="G341" i="6"/>
  <c r="E329" i="6"/>
  <c r="G329" i="6"/>
  <c r="E317" i="6"/>
  <c r="G317" i="6"/>
  <c r="E305" i="6"/>
  <c r="G305" i="6"/>
  <c r="E293" i="6"/>
  <c r="G293" i="6"/>
  <c r="E281" i="6"/>
  <c r="G281" i="6"/>
  <c r="E269" i="6"/>
  <c r="G269" i="6"/>
  <c r="E257" i="6"/>
  <c r="G257" i="6"/>
  <c r="E245" i="6"/>
  <c r="G245" i="6"/>
  <c r="E233" i="6"/>
  <c r="G233" i="6"/>
  <c r="E221" i="6"/>
  <c r="G221" i="6"/>
  <c r="E209" i="6"/>
  <c r="G209" i="6"/>
  <c r="E197" i="6"/>
  <c r="G197" i="6"/>
  <c r="E185" i="6"/>
  <c r="G185" i="6"/>
  <c r="E173" i="6"/>
  <c r="G173" i="6"/>
  <c r="E161" i="6"/>
  <c r="G161" i="6"/>
  <c r="E149" i="6"/>
  <c r="G149" i="6"/>
  <c r="E137" i="6"/>
  <c r="G137" i="6"/>
  <c r="E125" i="6"/>
  <c r="G125" i="6"/>
  <c r="E113" i="6"/>
  <c r="G113" i="6"/>
  <c r="E101" i="6"/>
  <c r="G101" i="6"/>
  <c r="E89" i="6"/>
  <c r="G89" i="6"/>
  <c r="E77" i="6"/>
  <c r="G77" i="6"/>
  <c r="E65" i="6"/>
  <c r="G65" i="6"/>
  <c r="E53" i="6"/>
  <c r="G53" i="6"/>
  <c r="E41" i="6"/>
  <c r="G41" i="6"/>
  <c r="E29" i="6"/>
  <c r="G29" i="6"/>
  <c r="E17" i="6"/>
  <c r="G17" i="6"/>
  <c r="E484" i="6"/>
  <c r="G484" i="6"/>
  <c r="E472" i="6"/>
  <c r="G472" i="6"/>
  <c r="E460" i="6"/>
  <c r="G460" i="6"/>
  <c r="E448" i="6"/>
  <c r="G448" i="6"/>
  <c r="E436" i="6"/>
  <c r="G436" i="6"/>
  <c r="E424" i="6"/>
  <c r="G424" i="6"/>
  <c r="E412" i="6"/>
  <c r="G412" i="6"/>
  <c r="E400" i="6"/>
  <c r="G400" i="6"/>
  <c r="E388" i="6"/>
  <c r="G388" i="6"/>
  <c r="E376" i="6"/>
  <c r="G376" i="6"/>
  <c r="E364" i="6"/>
  <c r="G364" i="6"/>
  <c r="E352" i="6"/>
  <c r="G352" i="6"/>
  <c r="E340" i="6"/>
  <c r="G340" i="6"/>
  <c r="E328" i="6"/>
  <c r="G328" i="6"/>
  <c r="E316" i="6"/>
  <c r="G316" i="6"/>
  <c r="E304" i="6"/>
  <c r="G304" i="6"/>
  <c r="E292" i="6"/>
  <c r="G292" i="6"/>
  <c r="E280" i="6"/>
  <c r="G280" i="6"/>
  <c r="E268" i="6"/>
  <c r="G268" i="6"/>
  <c r="E256" i="6"/>
  <c r="G256" i="6"/>
  <c r="E244" i="6"/>
  <c r="G244" i="6"/>
  <c r="E232" i="6"/>
  <c r="G232" i="6"/>
  <c r="E220" i="6"/>
  <c r="G220" i="6"/>
  <c r="E208" i="6"/>
  <c r="G208" i="6"/>
  <c r="E196" i="6"/>
  <c r="G196" i="6"/>
  <c r="E184" i="6"/>
  <c r="G184" i="6"/>
  <c r="E172" i="6"/>
  <c r="G172" i="6"/>
  <c r="E160" i="6"/>
  <c r="G160" i="6"/>
  <c r="E148" i="6"/>
  <c r="G148" i="6"/>
  <c r="E136" i="6"/>
  <c r="G136" i="6"/>
  <c r="E124" i="6"/>
  <c r="G124" i="6"/>
  <c r="E112" i="6"/>
  <c r="G112" i="6"/>
  <c r="E100" i="6"/>
  <c r="G100" i="6"/>
  <c r="E88" i="6"/>
  <c r="G88" i="6"/>
  <c r="E76" i="6"/>
  <c r="G76" i="6"/>
  <c r="E64" i="6"/>
  <c r="G64" i="6"/>
  <c r="E52" i="6"/>
  <c r="G52" i="6"/>
  <c r="E40" i="6"/>
  <c r="G40" i="6"/>
  <c r="E28" i="6"/>
  <c r="G28" i="6"/>
  <c r="E16" i="6"/>
  <c r="G16" i="6"/>
  <c r="G506" i="6"/>
  <c r="G503" i="6"/>
  <c r="G500" i="6"/>
  <c r="G497" i="6"/>
  <c r="G494" i="6"/>
  <c r="G491" i="6"/>
  <c r="E431" i="6"/>
  <c r="G431" i="6"/>
  <c r="E335" i="6"/>
  <c r="G335" i="6"/>
  <c r="E251" i="6"/>
  <c r="G251" i="6"/>
  <c r="E483" i="6"/>
  <c r="G483" i="6"/>
  <c r="E471" i="6"/>
  <c r="G471" i="6"/>
  <c r="E459" i="6"/>
  <c r="G459" i="6"/>
  <c r="E447" i="6"/>
  <c r="G447" i="6"/>
  <c r="E435" i="6"/>
  <c r="G435" i="6"/>
  <c r="E423" i="6"/>
  <c r="G423" i="6"/>
  <c r="E411" i="6"/>
  <c r="G411" i="6"/>
  <c r="E399" i="6"/>
  <c r="G399" i="6"/>
  <c r="E387" i="6"/>
  <c r="G387" i="6"/>
  <c r="E375" i="6"/>
  <c r="G375" i="6"/>
  <c r="E363" i="6"/>
  <c r="G363" i="6"/>
  <c r="E351" i="6"/>
  <c r="G351" i="6"/>
  <c r="E339" i="6"/>
  <c r="G339" i="6"/>
  <c r="E327" i="6"/>
  <c r="G327" i="6"/>
  <c r="E315" i="6"/>
  <c r="G315" i="6"/>
  <c r="E303" i="6"/>
  <c r="G303" i="6"/>
  <c r="E291" i="6"/>
  <c r="G291" i="6"/>
  <c r="E279" i="6"/>
  <c r="G279" i="6"/>
  <c r="E267" i="6"/>
  <c r="G267" i="6"/>
  <c r="E255" i="6"/>
  <c r="G255" i="6"/>
  <c r="E243" i="6"/>
  <c r="G243" i="6"/>
  <c r="E231" i="6"/>
  <c r="G231" i="6"/>
  <c r="E219" i="6"/>
  <c r="G219" i="6"/>
  <c r="E207" i="6"/>
  <c r="G207" i="6"/>
  <c r="E195" i="6"/>
  <c r="G195" i="6"/>
  <c r="E183" i="6"/>
  <c r="G183" i="6"/>
  <c r="E171" i="6"/>
  <c r="G171" i="6"/>
  <c r="E159" i="6"/>
  <c r="G159" i="6"/>
  <c r="E147" i="6"/>
  <c r="G147" i="6"/>
  <c r="E135" i="6"/>
  <c r="G135" i="6"/>
  <c r="E123" i="6"/>
  <c r="G123" i="6"/>
  <c r="E111" i="6"/>
  <c r="G111" i="6"/>
  <c r="E99" i="6"/>
  <c r="G99" i="6"/>
  <c r="E87" i="6"/>
  <c r="G87" i="6"/>
  <c r="E75" i="6"/>
  <c r="G75" i="6"/>
  <c r="E63" i="6"/>
  <c r="G63" i="6"/>
  <c r="E51" i="6"/>
  <c r="G51" i="6"/>
  <c r="E39" i="6"/>
  <c r="G39" i="6"/>
  <c r="E27" i="6"/>
  <c r="G27" i="6"/>
  <c r="E15" i="6"/>
  <c r="G15" i="6"/>
  <c r="E5" i="6"/>
  <c r="E407" i="6"/>
  <c r="G407" i="6"/>
  <c r="E482" i="6"/>
  <c r="G482" i="6"/>
  <c r="E470" i="6"/>
  <c r="G470" i="6"/>
  <c r="E458" i="6"/>
  <c r="G458" i="6"/>
  <c r="E446" i="6"/>
  <c r="G446" i="6"/>
  <c r="E434" i="6"/>
  <c r="G434" i="6"/>
  <c r="E422" i="6"/>
  <c r="G422" i="6"/>
  <c r="E410" i="6"/>
  <c r="G410" i="6"/>
  <c r="E398" i="6"/>
  <c r="G398" i="6"/>
  <c r="E386" i="6"/>
  <c r="G386" i="6"/>
  <c r="E374" i="6"/>
  <c r="G374" i="6"/>
  <c r="E362" i="6"/>
  <c r="G362" i="6"/>
  <c r="E350" i="6"/>
  <c r="G350" i="6"/>
  <c r="E338" i="6"/>
  <c r="G338" i="6"/>
  <c r="E326" i="6"/>
  <c r="G326" i="6"/>
  <c r="E314" i="6"/>
  <c r="G314" i="6"/>
  <c r="E302" i="6"/>
  <c r="G302" i="6"/>
  <c r="E290" i="6"/>
  <c r="G290" i="6"/>
  <c r="E278" i="6"/>
  <c r="G278" i="6"/>
  <c r="E266" i="6"/>
  <c r="G266" i="6"/>
  <c r="E254" i="6"/>
  <c r="G254" i="6"/>
  <c r="E242" i="6"/>
  <c r="G242" i="6"/>
  <c r="E230" i="6"/>
  <c r="G230" i="6"/>
  <c r="E218" i="6"/>
  <c r="G218" i="6"/>
  <c r="E206" i="6"/>
  <c r="G206" i="6"/>
  <c r="E194" i="6"/>
  <c r="G194" i="6"/>
  <c r="E182" i="6"/>
  <c r="G182" i="6"/>
  <c r="E170" i="6"/>
  <c r="G170" i="6"/>
  <c r="E158" i="6"/>
  <c r="G158" i="6"/>
  <c r="E146" i="6"/>
  <c r="G146" i="6"/>
  <c r="E134" i="6"/>
  <c r="G134" i="6"/>
  <c r="E122" i="6"/>
  <c r="G122" i="6"/>
  <c r="E110" i="6"/>
  <c r="G110" i="6"/>
  <c r="E98" i="6"/>
  <c r="G98" i="6"/>
  <c r="E86" i="6"/>
  <c r="G86" i="6"/>
  <c r="E74" i="6"/>
  <c r="G74" i="6"/>
  <c r="E62" i="6"/>
  <c r="G62" i="6"/>
  <c r="E50" i="6"/>
  <c r="G50" i="6"/>
  <c r="E38" i="6"/>
  <c r="G38" i="6"/>
  <c r="E26" i="6"/>
  <c r="G26" i="6"/>
  <c r="E14" i="6"/>
  <c r="G14" i="6"/>
  <c r="E481" i="6"/>
  <c r="G481" i="6"/>
  <c r="E469" i="6"/>
  <c r="G469" i="6"/>
  <c r="E457" i="6"/>
  <c r="G457" i="6"/>
  <c r="E445" i="6"/>
  <c r="G445" i="6"/>
  <c r="E433" i="6"/>
  <c r="G433" i="6"/>
  <c r="E421" i="6"/>
  <c r="G421" i="6"/>
  <c r="E409" i="6"/>
  <c r="G409" i="6"/>
  <c r="E397" i="6"/>
  <c r="G397" i="6"/>
  <c r="E385" i="6"/>
  <c r="G385" i="6"/>
  <c r="E373" i="6"/>
  <c r="G373" i="6"/>
  <c r="E361" i="6"/>
  <c r="G361" i="6"/>
  <c r="E349" i="6"/>
  <c r="G349" i="6"/>
  <c r="E337" i="6"/>
  <c r="G337" i="6"/>
  <c r="E325" i="6"/>
  <c r="G325" i="6"/>
  <c r="E313" i="6"/>
  <c r="G313" i="6"/>
  <c r="E301" i="6"/>
  <c r="G301" i="6"/>
  <c r="E289" i="6"/>
  <c r="G289" i="6"/>
  <c r="E277" i="6"/>
  <c r="G277" i="6"/>
  <c r="E265" i="6"/>
  <c r="G265" i="6"/>
  <c r="E253" i="6"/>
  <c r="G253" i="6"/>
  <c r="E241" i="6"/>
  <c r="G241" i="6"/>
  <c r="E229" i="6"/>
  <c r="G229" i="6"/>
  <c r="E217" i="6"/>
  <c r="G217" i="6"/>
  <c r="E205" i="6"/>
  <c r="G205" i="6"/>
  <c r="E193" i="6"/>
  <c r="G193" i="6"/>
  <c r="E181" i="6"/>
  <c r="G181" i="6"/>
  <c r="E169" i="6"/>
  <c r="G169" i="6"/>
  <c r="E157" i="6"/>
  <c r="G157" i="6"/>
  <c r="E145" i="6"/>
  <c r="G145" i="6"/>
  <c r="E133" i="6"/>
  <c r="G133" i="6"/>
  <c r="E121" i="6"/>
  <c r="G121" i="6"/>
  <c r="E109" i="6"/>
  <c r="G109" i="6"/>
  <c r="E97" i="6"/>
  <c r="G97" i="6"/>
  <c r="E85" i="6"/>
  <c r="G85" i="6"/>
  <c r="E73" i="6"/>
  <c r="G73" i="6"/>
  <c r="E61" i="6"/>
  <c r="G61" i="6"/>
  <c r="E49" i="6"/>
  <c r="G49" i="6"/>
  <c r="E37" i="6"/>
  <c r="G37" i="6"/>
  <c r="E25" i="6"/>
  <c r="G25" i="6"/>
  <c r="E13" i="6"/>
  <c r="G13" i="6"/>
  <c r="E480" i="6"/>
  <c r="G480" i="6"/>
  <c r="E468" i="6"/>
  <c r="G468" i="6"/>
  <c r="E456" i="6"/>
  <c r="G456" i="6"/>
  <c r="E444" i="6"/>
  <c r="G444" i="6"/>
  <c r="E432" i="6"/>
  <c r="G432" i="6"/>
  <c r="E420" i="6"/>
  <c r="G420" i="6"/>
  <c r="E408" i="6"/>
  <c r="G408" i="6"/>
  <c r="E396" i="6"/>
  <c r="G396" i="6"/>
  <c r="E384" i="6"/>
  <c r="G384" i="6"/>
  <c r="E372" i="6"/>
  <c r="G372" i="6"/>
  <c r="E360" i="6"/>
  <c r="G360" i="6"/>
  <c r="E348" i="6"/>
  <c r="G348" i="6"/>
  <c r="E336" i="6"/>
  <c r="G336" i="6"/>
  <c r="E324" i="6"/>
  <c r="G324" i="6"/>
  <c r="E312" i="6"/>
  <c r="G312" i="6"/>
  <c r="E300" i="6"/>
  <c r="G300" i="6"/>
  <c r="E288" i="6"/>
  <c r="G288" i="6"/>
  <c r="E276" i="6"/>
  <c r="G276" i="6"/>
  <c r="E264" i="6"/>
  <c r="G264" i="6"/>
  <c r="E252" i="6"/>
  <c r="G252" i="6"/>
  <c r="E240" i="6"/>
  <c r="G240" i="6"/>
  <c r="E228" i="6"/>
  <c r="G228" i="6"/>
  <c r="E216" i="6"/>
  <c r="G216" i="6"/>
  <c r="E204" i="6"/>
  <c r="G204" i="6"/>
  <c r="E192" i="6"/>
  <c r="G192" i="6"/>
  <c r="E180" i="6"/>
  <c r="G180" i="6"/>
  <c r="E168" i="6"/>
  <c r="G168" i="6"/>
  <c r="E156" i="6"/>
  <c r="G156" i="6"/>
  <c r="E144" i="6"/>
  <c r="G144" i="6"/>
  <c r="E132" i="6"/>
  <c r="G132" i="6"/>
  <c r="E120" i="6"/>
  <c r="G120" i="6"/>
  <c r="E108" i="6"/>
  <c r="G108" i="6"/>
  <c r="E96" i="6"/>
  <c r="G96" i="6"/>
  <c r="E84" i="6"/>
  <c r="G84" i="6"/>
  <c r="E72" i="6"/>
  <c r="G72" i="6"/>
  <c r="E60" i="6"/>
  <c r="G60" i="6"/>
  <c r="E48" i="6"/>
  <c r="G48" i="6"/>
  <c r="E36" i="6"/>
  <c r="G36" i="6"/>
  <c r="E24" i="6"/>
  <c r="G24" i="6"/>
  <c r="E12" i="6"/>
  <c r="G12" i="6"/>
  <c r="J14" i="12" l="1"/>
  <c r="J15" i="12"/>
  <c r="I14" i="12"/>
  <c r="I15" i="12"/>
  <c r="H15" i="12"/>
  <c r="H14" i="12"/>
  <c r="K14" i="12"/>
  <c r="K15" i="12"/>
  <c r="L14" i="11"/>
  <c r="L14" i="8"/>
  <c r="L15" i="8"/>
  <c r="M14" i="8"/>
  <c r="M15" i="8"/>
  <c r="N14" i="8"/>
  <c r="O14" i="8"/>
  <c r="I5" i="7"/>
  <c r="I10" i="7"/>
  <c r="I9" i="7"/>
  <c r="I8" i="7"/>
  <c r="I7" i="7"/>
  <c r="I6" i="7"/>
  <c r="I4" i="7"/>
  <c r="J16" i="6"/>
  <c r="J13" i="6"/>
  <c r="J14" i="6" s="1"/>
  <c r="K7" i="6"/>
  <c r="K8" i="6"/>
  <c r="K5" i="6"/>
  <c r="K9" i="6"/>
  <c r="K4" i="6"/>
  <c r="K6" i="6"/>
  <c r="K17" i="6" s="1"/>
  <c r="K10" i="6"/>
  <c r="K13" i="6" l="1"/>
  <c r="K14" i="6" s="1"/>
  <c r="K16" i="6"/>
  <c r="N4" i="11" l="1"/>
  <c r="N14" i="11" s="1"/>
  <c r="O4" i="11"/>
  <c r="M4" i="11"/>
  <c r="M14" i="11" l="1"/>
  <c r="O14" i="11"/>
</calcChain>
</file>

<file path=xl/sharedStrings.xml><?xml version="1.0" encoding="utf-8"?>
<sst xmlns="http://schemas.openxmlformats.org/spreadsheetml/2006/main" count="274" uniqueCount="85">
  <si>
    <t>Date</t>
  </si>
  <si>
    <t>MSFT</t>
  </si>
  <si>
    <t>GE</t>
  </si>
  <si>
    <t>Adjusted prices</t>
  </si>
  <si>
    <t>Mean</t>
  </si>
  <si>
    <t>n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</si>
  <si>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</si>
  <si>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</si>
  <si>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</si>
  <si>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</si>
  <si>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</si>
  <si>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</si>
  <si>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</si>
  <si>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</si>
  <si>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</si>
  <si>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</si>
  <si>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</si>
  <si>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</si>
  <si>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</si>
  <si>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</si>
  <si>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</si>
  <si>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t Stat</t>
  </si>
  <si>
    <t>P-value</t>
  </si>
  <si>
    <t>Lower 95%</t>
  </si>
  <si>
    <t>Upper 95%</t>
  </si>
  <si>
    <t>X Variable 1</t>
  </si>
  <si>
    <t>a</t>
  </si>
  <si>
    <t>b</t>
  </si>
  <si>
    <t>Coeff</t>
  </si>
  <si>
    <t>Notes:</t>
  </si>
  <si>
    <t>1)</t>
  </si>
  <si>
    <t>General Electric (GE)</t>
  </si>
  <si>
    <t>Adjusted</t>
  </si>
  <si>
    <t>price</t>
  </si>
  <si>
    <t>HPR</t>
  </si>
  <si>
    <t>Price</t>
  </si>
  <si>
    <t>Return</t>
  </si>
  <si>
    <t>index</t>
  </si>
  <si>
    <t>Datastream includes international trades dates.</t>
  </si>
  <si>
    <t>finance.yahoo.com uses actual trade dates.</t>
  </si>
  <si>
    <t>Must eliminate non-trading days.</t>
  </si>
  <si>
    <t>finance.yahoo.com</t>
  </si>
  <si>
    <t>Datastream</t>
  </si>
  <si>
    <t>Yahoo</t>
  </si>
  <si>
    <t>Holding period returns</t>
  </si>
  <si>
    <t>StDev</t>
  </si>
  <si>
    <t>Skewness</t>
  </si>
  <si>
    <t>Minimum</t>
  </si>
  <si>
    <t>Median</t>
  </si>
  <si>
    <t>Maximum</t>
  </si>
  <si>
    <t>Summary statistics</t>
  </si>
  <si>
    <t>Statistic</t>
  </si>
  <si>
    <t>Actual HPR</t>
  </si>
  <si>
    <t>Estimated HPR</t>
  </si>
  <si>
    <t>Difference</t>
  </si>
  <si>
    <t>Aggregating continuous daily returns</t>
  </si>
  <si>
    <t>Annualizing continuous returns</t>
  </si>
  <si>
    <t>CAGR</t>
  </si>
  <si>
    <t>Volatility</t>
  </si>
  <si>
    <t>Continuous returns</t>
  </si>
  <si>
    <t>Actual holding period return</t>
  </si>
  <si>
    <t>Daily prices/returns</t>
  </si>
  <si>
    <t>Monhtly prices/returns</t>
  </si>
  <si>
    <t>Daily</t>
  </si>
  <si>
    <t>Monthly</t>
  </si>
  <si>
    <t>SPXT</t>
  </si>
  <si>
    <t>Return summary</t>
  </si>
  <si>
    <t>Correlation matrix</t>
  </si>
  <si>
    <t>Market model regression of GE returns on S&amp;P 500 returns</t>
  </si>
  <si>
    <t>Sign F</t>
  </si>
  <si>
    <t>StErr</t>
  </si>
  <si>
    <r>
      <rPr>
        <i/>
        <sz val="11"/>
        <color theme="1"/>
        <rFont val="Times New Roman"/>
        <family val="1"/>
      </rPr>
      <t>t(</t>
    </r>
    <r>
      <rPr>
        <i/>
        <sz val="11"/>
        <color theme="1"/>
        <rFont val="Symbol"/>
        <family val="1"/>
        <charset val="2"/>
      </rPr>
      <t>a)</t>
    </r>
  </si>
  <si>
    <r>
      <rPr>
        <i/>
        <sz val="11"/>
        <color theme="1"/>
        <rFont val="Times New Roman"/>
        <family val="1"/>
      </rPr>
      <t>t(</t>
    </r>
    <r>
      <rPr>
        <i/>
        <sz val="11"/>
        <color theme="1"/>
        <rFont val="Symbol"/>
        <family val="1"/>
        <charset val="2"/>
      </rPr>
      <t>b)</t>
    </r>
  </si>
  <si>
    <r>
      <rPr>
        <i/>
        <sz val="11"/>
        <color theme="1"/>
        <rFont val="Times New Roman"/>
        <family val="1"/>
      </rPr>
      <t>R</t>
    </r>
    <r>
      <rPr>
        <i/>
        <vertAlign val="superscript"/>
        <sz val="11"/>
        <color theme="1"/>
        <rFont val="Times New Roman"/>
        <family val="1"/>
      </rPr>
      <t>2</t>
    </r>
  </si>
  <si>
    <t>Ticker</t>
  </si>
  <si>
    <t>OLS estimates for all three stocks</t>
  </si>
  <si>
    <t>S&amp;P 500 returns 2007-2008</t>
  </si>
  <si>
    <t>SPXT^2</t>
  </si>
  <si>
    <t>Weekend</t>
  </si>
  <si>
    <t>dummy</t>
  </si>
  <si>
    <t>Daily return squared regressed on weekend dummy</t>
  </si>
  <si>
    <t>Dummy</t>
  </si>
  <si>
    <t>Estimate</t>
  </si>
  <si>
    <t>Daily returns for GE 2007-2008</t>
  </si>
  <si>
    <t>GE^2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</si>
</sst>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mmdd"/>
    <numFmt numFmtId="165" formatCode="0.000"/>
    <numFmt numFmtId="166" formatCode="0.0000"/>
    <numFmt numFmtId="167" formatCode="0.00000"/>
    <numFmt numFmtId="168" formatCode="0.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Symbol"/>
      <family val="1"/>
      <charset val="2"/>
    </font>
    <font>
      <i/>
      <vertAlign val="superscript"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10" applyNumberFormat="0" applyAlignment="0" applyProtection="0"/>
    <xf numFmtId="0" fontId="13" fillId="7" borderId="13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7" applyNumberFormat="0" applyFill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10" applyNumberFormat="0" applyAlignment="0" applyProtection="0"/>
    <xf numFmtId="0" fontId="12" fillId="0" borderId="12" applyNumberFormat="0" applyFill="0" applyAlignment="0" applyProtection="0"/>
    <xf numFmtId="0" fontId="8" fillId="4" borderId="0" applyNumberFormat="0" applyBorder="0" applyAlignment="0" applyProtection="0"/>
    <xf numFmtId="0" fontId="1" fillId="8" borderId="14" applyNumberFormat="0" applyFont="0" applyAlignment="0" applyProtection="0"/>
    <xf numFmtId="0" fontId="10" fillId="6" borderId="11" applyNumberFormat="0" applyAlignment="0" applyProtection="0"/>
    <xf numFmtId="0" fontId="2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164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/>
    <xf numFmtId="10" fontId="19" fillId="0" borderId="0" xfId="0" applyNumberFormat="1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Fill="1" applyBorder="1" applyAlignment="1">
      <alignment horizontal="centerContinuous"/>
    </xf>
    <xf numFmtId="0" fontId="19" fillId="0" borderId="0" xfId="0" applyFont="1" applyFill="1" applyBorder="1" applyAlignment="1"/>
    <xf numFmtId="166" fontId="19" fillId="0" borderId="0" xfId="0" applyNumberFormat="1" applyFont="1" applyFill="1" applyBorder="1" applyAlignment="1">
      <alignment horizontal="center"/>
    </xf>
    <xf numFmtId="0" fontId="19" fillId="0" borderId="2" xfId="0" applyFont="1" applyFill="1" applyBorder="1" applyAlignment="1"/>
    <xf numFmtId="0" fontId="19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67" fontId="19" fillId="0" borderId="0" xfId="0" applyNumberFormat="1" applyFont="1" applyFill="1" applyBorder="1" applyAlignment="1">
      <alignment horizontal="center"/>
    </xf>
    <xf numFmtId="167" fontId="19" fillId="0" borderId="2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166" fontId="19" fillId="0" borderId="2" xfId="0" applyNumberFormat="1" applyFont="1" applyFill="1" applyBorder="1" applyAlignment="1">
      <alignment horizontal="center"/>
    </xf>
    <xf numFmtId="2" fontId="19" fillId="0" borderId="2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0" fontId="21" fillId="0" borderId="0" xfId="0" applyFont="1"/>
    <xf numFmtId="10" fontId="19" fillId="0" borderId="0" xfId="42" applyNumberFormat="1" applyFont="1" applyAlignment="1">
      <alignment horizontal="center"/>
    </xf>
    <xf numFmtId="10" fontId="19" fillId="0" borderId="0" xfId="42" applyNumberFormat="1" applyFont="1"/>
    <xf numFmtId="0" fontId="19" fillId="33" borderId="1" xfId="0" applyFont="1" applyFill="1" applyBorder="1" applyAlignment="1">
      <alignment horizontal="center"/>
    </xf>
    <xf numFmtId="0" fontId="19" fillId="33" borderId="5" xfId="0" applyFont="1" applyFill="1" applyBorder="1"/>
    <xf numFmtId="0" fontId="19" fillId="33" borderId="17" xfId="0" applyFont="1" applyFill="1" applyBorder="1"/>
    <xf numFmtId="0" fontId="19" fillId="33" borderId="19" xfId="0" applyFont="1" applyFill="1" applyBorder="1" applyAlignment="1">
      <alignment horizontal="center"/>
    </xf>
    <xf numFmtId="0" fontId="19" fillId="33" borderId="0" xfId="0" applyFont="1" applyFill="1" applyBorder="1" applyAlignment="1">
      <alignment horizontal="center"/>
    </xf>
    <xf numFmtId="0" fontId="19" fillId="33" borderId="20" xfId="0" applyFont="1" applyFill="1" applyBorder="1" applyAlignment="1">
      <alignment horizontal="center"/>
    </xf>
    <xf numFmtId="0" fontId="19" fillId="33" borderId="21" xfId="0" applyFont="1" applyFill="1" applyBorder="1" applyAlignment="1">
      <alignment horizontal="center"/>
    </xf>
    <xf numFmtId="0" fontId="19" fillId="33" borderId="6" xfId="0" applyFont="1" applyFill="1" applyBorder="1"/>
    <xf numFmtId="0" fontId="19" fillId="33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168" fontId="19" fillId="0" borderId="0" xfId="0" applyNumberFormat="1" applyFont="1" applyAlignment="1">
      <alignment horizontal="center"/>
    </xf>
    <xf numFmtId="164" fontId="19" fillId="0" borderId="0" xfId="0" applyNumberFormat="1" applyFont="1"/>
    <xf numFmtId="0" fontId="19" fillId="0" borderId="0" xfId="0" applyFont="1" applyAlignment="1"/>
    <xf numFmtId="0" fontId="19" fillId="0" borderId="0" xfId="0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10" fontId="19" fillId="0" borderId="0" xfId="42" applyNumberFormat="1" applyFont="1" applyBorder="1" applyAlignment="1">
      <alignment horizontal="center"/>
    </xf>
    <xf numFmtId="10" fontId="19" fillId="0" borderId="0" xfId="0" applyNumberFormat="1" applyFont="1" applyBorder="1" applyAlignment="1">
      <alignment horizontal="center"/>
    </xf>
    <xf numFmtId="0" fontId="0" fillId="0" borderId="0" xfId="0" applyFont="1"/>
    <xf numFmtId="168" fontId="19" fillId="0" borderId="0" xfId="0" applyNumberFormat="1" applyFont="1"/>
    <xf numFmtId="10" fontId="19" fillId="0" borderId="0" xfId="0" applyNumberFormat="1" applyFont="1"/>
    <xf numFmtId="10" fontId="19" fillId="33" borderId="4" xfId="42" applyNumberFormat="1" applyFont="1" applyFill="1" applyBorder="1"/>
    <xf numFmtId="0" fontId="20" fillId="33" borderId="16" xfId="0" applyFont="1" applyFill="1" applyBorder="1"/>
    <xf numFmtId="10" fontId="19" fillId="33" borderId="4" xfId="42" applyNumberFormat="1" applyFont="1" applyFill="1" applyBorder="1" applyAlignment="1">
      <alignment horizontal="center"/>
    </xf>
    <xf numFmtId="0" fontId="19" fillId="34" borderId="0" xfId="0" applyFont="1" applyFill="1" applyBorder="1"/>
    <xf numFmtId="0" fontId="19" fillId="34" borderId="0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19" fillId="34" borderId="5" xfId="0" applyFont="1" applyFill="1" applyBorder="1" applyAlignment="1">
      <alignment horizontal="center"/>
    </xf>
    <xf numFmtId="0" fontId="19" fillId="34" borderId="0" xfId="0" applyFont="1" applyFill="1" applyAlignment="1">
      <alignment horizontal="center"/>
    </xf>
    <xf numFmtId="165" fontId="19" fillId="34" borderId="6" xfId="0" applyNumberFormat="1" applyFont="1" applyFill="1" applyBorder="1" applyAlignment="1">
      <alignment horizontal="center"/>
    </xf>
    <xf numFmtId="165" fontId="19" fillId="34" borderId="0" xfId="0" applyNumberFormat="1" applyFont="1" applyFill="1" applyAlignment="1">
      <alignment horizontal="center"/>
    </xf>
    <xf numFmtId="166" fontId="19" fillId="0" borderId="0" xfId="0" applyNumberFormat="1" applyFont="1" applyFill="1" applyBorder="1" applyAlignment="1"/>
    <xf numFmtId="166" fontId="19" fillId="0" borderId="0" xfId="0" applyNumberFormat="1" applyFont="1"/>
    <xf numFmtId="0" fontId="21" fillId="0" borderId="1" xfId="0" applyFont="1" applyBorder="1" applyAlignment="1">
      <alignment horizontal="center"/>
    </xf>
    <xf numFmtId="0" fontId="20" fillId="34" borderId="0" xfId="0" applyFont="1" applyFill="1" applyBorder="1" applyAlignment="1">
      <alignment horizontal="center"/>
    </xf>
    <xf numFmtId="168" fontId="19" fillId="0" borderId="0" xfId="0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33" borderId="16" xfId="0" applyFont="1" applyFill="1" applyBorder="1" applyAlignment="1">
      <alignment horizontal="center"/>
    </xf>
    <xf numFmtId="0" fontId="20" fillId="33" borderId="4" xfId="0" applyFont="1" applyFill="1" applyBorder="1" applyAlignment="1">
      <alignment horizontal="center"/>
    </xf>
    <xf numFmtId="0" fontId="20" fillId="33" borderId="18" xfId="0" applyFont="1" applyFill="1" applyBorder="1" applyAlignment="1">
      <alignment horizontal="center"/>
    </xf>
    <xf numFmtId="0" fontId="19" fillId="33" borderId="4" xfId="0" applyFont="1" applyFill="1" applyBorder="1" applyAlignment="1">
      <alignment horizontal="center"/>
    </xf>
    <xf numFmtId="0" fontId="19" fillId="33" borderId="18" xfId="0" applyFont="1" applyFill="1" applyBorder="1" applyAlignment="1">
      <alignment horizontal="center"/>
    </xf>
    <xf numFmtId="0" fontId="19" fillId="33" borderId="1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2" builtinId="5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8"/>
  <sheetViews>
    <sheetView showGridLines="0" workbookViewId="0">
      <selection activeCell="F15" sqref="F15"/>
    </sheetView>
  </sheetViews>
  <sheetFormatPr defaultRowHeight="15" x14ac:dyDescent="0.25"/>
  <cols>
    <col min="1" max="4" width="12.7109375" style="2" customWidth="1"/>
    <col min="5" max="5" width="10.7109375" style="1" customWidth="1"/>
    <col min="6" max="6" width="8.7109375" style="2" customWidth="1"/>
    <col min="7" max="9" width="9.140625" style="2"/>
    <col min="10" max="43" width="9.140625" style="1"/>
  </cols>
  <sheetData>
    <row r="1" spans="1:43" x14ac:dyDescent="0.25">
      <c r="A1" s="65" t="s">
        <v>31</v>
      </c>
      <c r="B1" s="66"/>
      <c r="C1" s="66"/>
      <c r="D1" s="67"/>
      <c r="E1" s="40"/>
      <c r="F1" s="40" t="s">
        <v>29</v>
      </c>
      <c r="I1" s="1"/>
      <c r="AQ1"/>
    </row>
    <row r="2" spans="1:43" x14ac:dyDescent="0.25">
      <c r="A2" s="64" t="s">
        <v>41</v>
      </c>
      <c r="B2" s="64"/>
      <c r="C2" s="64" t="s">
        <v>42</v>
      </c>
      <c r="D2" s="64"/>
      <c r="E2" s="40"/>
      <c r="F2" s="37" t="s">
        <v>30</v>
      </c>
      <c r="G2" s="2" t="s">
        <v>39</v>
      </c>
      <c r="H2" s="1"/>
      <c r="I2" s="1"/>
      <c r="AP2"/>
      <c r="AQ2"/>
    </row>
    <row r="3" spans="1:43" x14ac:dyDescent="0.25">
      <c r="A3" s="29"/>
      <c r="B3" s="33" t="s">
        <v>32</v>
      </c>
      <c r="C3" s="33"/>
      <c r="D3" s="34" t="s">
        <v>36</v>
      </c>
      <c r="E3" s="2"/>
      <c r="F3" s="37"/>
      <c r="G3" s="2" t="s">
        <v>38</v>
      </c>
      <c r="H3" s="1"/>
      <c r="I3" s="1"/>
      <c r="AP3"/>
      <c r="AQ3"/>
    </row>
    <row r="4" spans="1:43" x14ac:dyDescent="0.25">
      <c r="A4" s="30" t="s">
        <v>0</v>
      </c>
      <c r="B4" s="28" t="s">
        <v>33</v>
      </c>
      <c r="C4" s="28" t="s">
        <v>0</v>
      </c>
      <c r="D4" s="31" t="s">
        <v>37</v>
      </c>
      <c r="E4" s="2"/>
      <c r="F4" s="37"/>
      <c r="G4" s="2" t="s">
        <v>40</v>
      </c>
      <c r="H4" s="1"/>
      <c r="I4" s="1"/>
      <c r="AP4"/>
      <c r="AQ4"/>
    </row>
    <row r="5" spans="1:43" x14ac:dyDescent="0.25">
      <c r="A5" s="4">
        <v>39080</v>
      </c>
      <c r="B5" s="5">
        <v>34.25</v>
      </c>
      <c r="C5" s="39">
        <v>39080</v>
      </c>
      <c r="D5" s="7">
        <v>6970.81</v>
      </c>
      <c r="E5" s="2"/>
      <c r="F5" s="37"/>
      <c r="H5" s="1"/>
      <c r="I5" s="1"/>
      <c r="AP5"/>
      <c r="AQ5"/>
    </row>
    <row r="6" spans="1:43" x14ac:dyDescent="0.25">
      <c r="A6" s="4">
        <v>39085</v>
      </c>
      <c r="B6" s="5">
        <v>34.950000000000003</v>
      </c>
      <c r="C6" s="39">
        <v>39083</v>
      </c>
      <c r="D6" s="7">
        <v>6970.81</v>
      </c>
      <c r="E6" s="2"/>
      <c r="F6" s="37"/>
      <c r="H6" s="1"/>
      <c r="I6" s="1"/>
      <c r="AP6"/>
      <c r="AQ6"/>
    </row>
    <row r="7" spans="1:43" x14ac:dyDescent="0.25">
      <c r="A7" s="4">
        <v>39086</v>
      </c>
      <c r="B7" s="5">
        <v>34.75</v>
      </c>
      <c r="C7" s="39">
        <v>39084</v>
      </c>
      <c r="D7" s="7">
        <v>6970.81</v>
      </c>
      <c r="E7" s="2"/>
      <c r="F7" s="37"/>
      <c r="H7" s="1"/>
      <c r="I7" s="1"/>
      <c r="AP7"/>
      <c r="AQ7"/>
    </row>
    <row r="8" spans="1:43" x14ac:dyDescent="0.25">
      <c r="A8" s="4">
        <v>39087</v>
      </c>
      <c r="B8" s="5">
        <v>34.58</v>
      </c>
      <c r="C8" s="39">
        <v>39085</v>
      </c>
      <c r="D8" s="7">
        <v>7113.18</v>
      </c>
      <c r="E8" s="2"/>
      <c r="F8" s="37"/>
      <c r="H8" s="1"/>
      <c r="I8" s="1"/>
      <c r="AP8"/>
      <c r="AQ8"/>
    </row>
    <row r="9" spans="1:43" x14ac:dyDescent="0.25">
      <c r="A9" s="4">
        <v>39090</v>
      </c>
      <c r="B9" s="5">
        <v>34.57</v>
      </c>
      <c r="C9" s="39">
        <v>39086</v>
      </c>
      <c r="D9" s="7">
        <v>7071.97</v>
      </c>
      <c r="E9" s="2"/>
      <c r="F9" s="37"/>
      <c r="H9" s="1"/>
      <c r="I9" s="1"/>
      <c r="AP9"/>
      <c r="AQ9"/>
    </row>
    <row r="10" spans="1:43" x14ac:dyDescent="0.25">
      <c r="A10" s="4">
        <v>39091</v>
      </c>
      <c r="B10" s="5">
        <v>34.57</v>
      </c>
      <c r="C10" s="39">
        <v>39087</v>
      </c>
      <c r="D10" s="7">
        <v>7036.38</v>
      </c>
      <c r="E10" s="2"/>
      <c r="F10" s="37"/>
      <c r="H10" s="1"/>
      <c r="I10" s="1"/>
      <c r="AP10"/>
      <c r="AQ10"/>
    </row>
    <row r="11" spans="1:43" x14ac:dyDescent="0.25">
      <c r="A11" s="4">
        <v>39092</v>
      </c>
      <c r="B11" s="5">
        <v>34.58</v>
      </c>
      <c r="C11" s="39">
        <v>39090</v>
      </c>
      <c r="D11" s="7">
        <v>7034.5</v>
      </c>
      <c r="E11" s="2"/>
      <c r="F11" s="37"/>
      <c r="H11" s="1"/>
      <c r="I11" s="1"/>
      <c r="AP11"/>
      <c r="AQ11"/>
    </row>
    <row r="12" spans="1:43" x14ac:dyDescent="0.25">
      <c r="A12" s="4">
        <v>39093</v>
      </c>
      <c r="B12" s="5">
        <v>34.909999999999997</v>
      </c>
      <c r="C12" s="39">
        <v>39091</v>
      </c>
      <c r="D12" s="7">
        <v>7034.5</v>
      </c>
      <c r="E12" s="2"/>
      <c r="F12" s="37"/>
      <c r="H12" s="1"/>
      <c r="I12" s="1"/>
      <c r="AP12"/>
      <c r="AQ12"/>
    </row>
    <row r="13" spans="1:43" x14ac:dyDescent="0.25">
      <c r="A13" s="4">
        <v>39094</v>
      </c>
      <c r="B13" s="5">
        <v>34.880000000000003</v>
      </c>
      <c r="C13" s="39">
        <v>39092</v>
      </c>
      <c r="D13" s="7">
        <v>7036.38</v>
      </c>
      <c r="E13" s="2"/>
      <c r="F13" s="37"/>
      <c r="H13" s="1"/>
      <c r="I13" s="1"/>
      <c r="AP13"/>
      <c r="AQ13"/>
    </row>
    <row r="14" spans="1:43" x14ac:dyDescent="0.25">
      <c r="A14" s="4">
        <v>39098</v>
      </c>
      <c r="B14" s="5">
        <v>35.08</v>
      </c>
      <c r="C14" s="39">
        <v>39093</v>
      </c>
      <c r="D14" s="7">
        <v>7103.82</v>
      </c>
      <c r="E14" s="2"/>
      <c r="F14" s="37"/>
      <c r="H14" s="1"/>
      <c r="I14" s="1"/>
      <c r="AP14"/>
      <c r="AQ14"/>
    </row>
    <row r="15" spans="1:43" x14ac:dyDescent="0.25">
      <c r="A15" s="4">
        <v>39099</v>
      </c>
      <c r="B15" s="5">
        <v>34.96</v>
      </c>
      <c r="C15" s="39">
        <v>39094</v>
      </c>
      <c r="D15" s="7">
        <v>7098.2</v>
      </c>
      <c r="E15" s="2"/>
      <c r="F15" s="37"/>
      <c r="H15" s="1"/>
      <c r="I15" s="1"/>
      <c r="AP15"/>
      <c r="AQ15"/>
    </row>
    <row r="16" spans="1:43" x14ac:dyDescent="0.25">
      <c r="A16" s="4">
        <v>39100</v>
      </c>
      <c r="B16" s="5">
        <v>34.979999999999997</v>
      </c>
      <c r="C16" s="39">
        <v>39097</v>
      </c>
      <c r="D16" s="7">
        <v>7098.2</v>
      </c>
      <c r="E16" s="2"/>
      <c r="F16" s="37"/>
      <c r="H16" s="1"/>
      <c r="I16" s="1"/>
      <c r="AP16"/>
      <c r="AQ16"/>
    </row>
    <row r="17" spans="1:43" x14ac:dyDescent="0.25">
      <c r="A17" s="4">
        <v>39101</v>
      </c>
      <c r="B17" s="5">
        <v>34.020000000000003</v>
      </c>
      <c r="C17" s="39">
        <v>39098</v>
      </c>
      <c r="D17" s="7">
        <v>7139.41</v>
      </c>
      <c r="E17" s="2"/>
      <c r="F17" s="37"/>
      <c r="H17" s="1"/>
      <c r="I17" s="1"/>
      <c r="AP17"/>
      <c r="AQ17"/>
    </row>
    <row r="18" spans="1:43" x14ac:dyDescent="0.25">
      <c r="A18" s="4">
        <v>39104</v>
      </c>
      <c r="B18" s="5">
        <v>33.83</v>
      </c>
      <c r="C18" s="39">
        <v>39099</v>
      </c>
      <c r="D18" s="7">
        <v>7115.06</v>
      </c>
      <c r="E18" s="2"/>
      <c r="F18" s="37"/>
      <c r="H18" s="1"/>
      <c r="I18" s="1"/>
      <c r="AP18"/>
      <c r="AQ18"/>
    </row>
    <row r="19" spans="1:43" x14ac:dyDescent="0.25">
      <c r="A19" s="4">
        <v>39105</v>
      </c>
      <c r="B19" s="5">
        <v>33.65</v>
      </c>
      <c r="C19" s="39">
        <v>39100</v>
      </c>
      <c r="D19" s="7">
        <v>7118.8</v>
      </c>
      <c r="E19" s="2"/>
      <c r="F19" s="37"/>
      <c r="H19" s="1"/>
      <c r="I19" s="1"/>
      <c r="AP19"/>
      <c r="AQ19"/>
    </row>
    <row r="20" spans="1:43" x14ac:dyDescent="0.25">
      <c r="A20" s="4">
        <v>39106</v>
      </c>
      <c r="B20" s="5">
        <v>33.729999999999997</v>
      </c>
      <c r="C20" s="39">
        <v>39101</v>
      </c>
      <c r="D20" s="7">
        <v>6922.1</v>
      </c>
      <c r="E20" s="2"/>
      <c r="F20" s="37"/>
      <c r="H20" s="1"/>
      <c r="I20" s="1"/>
      <c r="AP20"/>
      <c r="AQ20"/>
    </row>
    <row r="21" spans="1:43" x14ac:dyDescent="0.25">
      <c r="A21" s="4">
        <v>39107</v>
      </c>
      <c r="B21" s="5">
        <v>33.450000000000003</v>
      </c>
      <c r="C21" s="39">
        <v>39104</v>
      </c>
      <c r="D21" s="7">
        <v>6884.63</v>
      </c>
      <c r="E21" s="2"/>
      <c r="H21" s="1"/>
      <c r="I21" s="1"/>
      <c r="AP21"/>
      <c r="AQ21"/>
    </row>
    <row r="22" spans="1:43" x14ac:dyDescent="0.25">
      <c r="A22" s="4">
        <v>39108</v>
      </c>
      <c r="B22" s="5">
        <v>33.200000000000003</v>
      </c>
      <c r="C22" s="39">
        <v>39105</v>
      </c>
      <c r="D22" s="7">
        <v>6847.16</v>
      </c>
      <c r="E22" s="2"/>
      <c r="H22" s="1"/>
      <c r="I22" s="1"/>
      <c r="AP22"/>
      <c r="AQ22"/>
    </row>
    <row r="23" spans="1:43" x14ac:dyDescent="0.25">
      <c r="A23" s="4">
        <v>39111</v>
      </c>
      <c r="B23" s="5">
        <v>33.32</v>
      </c>
      <c r="C23" s="39">
        <v>39106</v>
      </c>
      <c r="D23" s="7">
        <v>6864.03</v>
      </c>
      <c r="E23" s="2"/>
      <c r="H23" s="1"/>
      <c r="I23" s="1"/>
      <c r="AP23"/>
      <c r="AQ23"/>
    </row>
    <row r="24" spans="1:43" x14ac:dyDescent="0.25">
      <c r="A24" s="4">
        <v>39112</v>
      </c>
      <c r="B24" s="5">
        <v>33.17</v>
      </c>
      <c r="C24" s="39">
        <v>39107</v>
      </c>
      <c r="D24" s="7">
        <v>6807.82</v>
      </c>
      <c r="E24" s="2"/>
      <c r="H24" s="1"/>
      <c r="I24" s="1"/>
      <c r="AP24"/>
      <c r="AQ24"/>
    </row>
    <row r="25" spans="1:43" x14ac:dyDescent="0.25">
      <c r="A25" s="4">
        <v>39113</v>
      </c>
      <c r="B25" s="5">
        <v>33.19</v>
      </c>
      <c r="C25" s="39">
        <v>39108</v>
      </c>
      <c r="D25" s="7">
        <v>6757.24</v>
      </c>
      <c r="E25" s="2"/>
      <c r="H25" s="1"/>
      <c r="I25" s="1"/>
      <c r="AP25"/>
      <c r="AQ25"/>
    </row>
    <row r="26" spans="1:43" x14ac:dyDescent="0.25">
      <c r="A26" s="4">
        <v>39114</v>
      </c>
      <c r="B26" s="5">
        <v>33.35</v>
      </c>
      <c r="C26" s="39">
        <v>39111</v>
      </c>
      <c r="D26" s="7">
        <v>6779.72</v>
      </c>
      <c r="E26" s="2"/>
      <c r="H26" s="1"/>
      <c r="I26" s="1"/>
      <c r="AP26"/>
      <c r="AQ26"/>
    </row>
    <row r="27" spans="1:43" x14ac:dyDescent="0.25">
      <c r="A27" s="4">
        <v>39115</v>
      </c>
      <c r="B27" s="5">
        <v>33.39</v>
      </c>
      <c r="C27" s="39">
        <v>39112</v>
      </c>
      <c r="D27" s="7">
        <v>6749.75</v>
      </c>
      <c r="E27" s="2"/>
      <c r="H27" s="1"/>
      <c r="I27" s="1"/>
      <c r="AP27"/>
      <c r="AQ27"/>
    </row>
    <row r="28" spans="1:43" x14ac:dyDescent="0.25">
      <c r="A28" s="4">
        <v>39118</v>
      </c>
      <c r="B28" s="5">
        <v>33.479999999999997</v>
      </c>
      <c r="C28" s="39">
        <v>39113</v>
      </c>
      <c r="D28" s="7">
        <v>6753.5</v>
      </c>
      <c r="E28" s="2"/>
      <c r="H28" s="1"/>
      <c r="I28" s="1"/>
      <c r="AP28"/>
      <c r="AQ28"/>
    </row>
    <row r="29" spans="1:43" x14ac:dyDescent="0.25">
      <c r="A29" s="4">
        <v>39119</v>
      </c>
      <c r="B29" s="5">
        <v>33.43</v>
      </c>
      <c r="C29" s="39">
        <v>39114</v>
      </c>
      <c r="D29" s="7">
        <v>6787.22</v>
      </c>
      <c r="E29" s="2"/>
      <c r="H29" s="1"/>
      <c r="I29" s="1"/>
      <c r="AP29"/>
      <c r="AQ29"/>
    </row>
    <row r="30" spans="1:43" x14ac:dyDescent="0.25">
      <c r="A30" s="4">
        <v>39120</v>
      </c>
      <c r="B30" s="5">
        <v>33.229999999999997</v>
      </c>
      <c r="C30" s="39">
        <v>39115</v>
      </c>
      <c r="D30" s="7">
        <v>6794.71</v>
      </c>
      <c r="E30" s="2"/>
      <c r="H30" s="1"/>
      <c r="I30" s="1"/>
      <c r="AP30"/>
      <c r="AQ30"/>
    </row>
    <row r="31" spans="1:43" x14ac:dyDescent="0.25">
      <c r="A31" s="4">
        <v>39121</v>
      </c>
      <c r="B31" s="5">
        <v>32.9</v>
      </c>
      <c r="C31" s="39">
        <v>39118</v>
      </c>
      <c r="D31" s="7">
        <v>6813.45</v>
      </c>
      <c r="E31" s="2"/>
      <c r="H31" s="1"/>
      <c r="I31" s="1"/>
      <c r="AP31"/>
      <c r="AQ31"/>
    </row>
    <row r="32" spans="1:43" x14ac:dyDescent="0.25">
      <c r="A32" s="4">
        <v>39122</v>
      </c>
      <c r="B32" s="5">
        <v>32.71</v>
      </c>
      <c r="C32" s="39">
        <v>39119</v>
      </c>
      <c r="D32" s="7">
        <v>6802.2</v>
      </c>
      <c r="E32" s="2"/>
      <c r="H32" s="1"/>
      <c r="I32" s="1"/>
      <c r="AP32"/>
      <c r="AQ32"/>
    </row>
    <row r="33" spans="1:43" x14ac:dyDescent="0.25">
      <c r="A33" s="4">
        <v>39125</v>
      </c>
      <c r="B33" s="5">
        <v>32.81</v>
      </c>
      <c r="C33" s="39">
        <v>39120</v>
      </c>
      <c r="D33" s="7">
        <v>6762.86</v>
      </c>
      <c r="E33" s="2"/>
      <c r="H33" s="1"/>
      <c r="I33" s="1"/>
      <c r="AP33"/>
      <c r="AQ33"/>
    </row>
    <row r="34" spans="1:43" x14ac:dyDescent="0.25">
      <c r="A34" s="4">
        <v>39126</v>
      </c>
      <c r="B34" s="5">
        <v>32.93</v>
      </c>
      <c r="C34" s="39">
        <v>39121</v>
      </c>
      <c r="D34" s="7">
        <v>6695.42</v>
      </c>
      <c r="E34" s="2"/>
      <c r="H34" s="1"/>
      <c r="I34" s="1"/>
      <c r="AP34"/>
      <c r="AQ34"/>
    </row>
    <row r="35" spans="1:43" x14ac:dyDescent="0.25">
      <c r="A35" s="4">
        <v>39127</v>
      </c>
      <c r="B35" s="5">
        <v>33.57</v>
      </c>
      <c r="C35" s="39">
        <v>39122</v>
      </c>
      <c r="D35" s="7">
        <v>6656.08</v>
      </c>
      <c r="E35" s="2"/>
      <c r="H35" s="1"/>
      <c r="I35" s="1"/>
      <c r="AP35"/>
      <c r="AQ35"/>
    </row>
    <row r="36" spans="1:43" x14ac:dyDescent="0.25">
      <c r="A36" s="4">
        <v>39128</v>
      </c>
      <c r="B36" s="5">
        <v>33.270000000000003</v>
      </c>
      <c r="C36" s="39">
        <v>39125</v>
      </c>
      <c r="D36" s="7">
        <v>6676.69</v>
      </c>
      <c r="E36" s="2"/>
      <c r="H36" s="1"/>
      <c r="I36" s="1"/>
      <c r="AP36"/>
      <c r="AQ36"/>
    </row>
    <row r="37" spans="1:43" x14ac:dyDescent="0.25">
      <c r="A37" s="4">
        <v>39129</v>
      </c>
      <c r="B37" s="5">
        <v>33.020000000000003</v>
      </c>
      <c r="C37" s="39">
        <v>39126</v>
      </c>
      <c r="D37" s="7">
        <v>6701.04</v>
      </c>
      <c r="E37" s="2"/>
      <c r="H37" s="1"/>
      <c r="I37" s="1"/>
      <c r="AP37"/>
      <c r="AQ37"/>
    </row>
    <row r="38" spans="1:43" x14ac:dyDescent="0.25">
      <c r="A38" s="4">
        <v>39133</v>
      </c>
      <c r="B38" s="5">
        <v>33.24</v>
      </c>
      <c r="C38" s="39">
        <v>39127</v>
      </c>
      <c r="D38" s="7">
        <v>6832.18</v>
      </c>
      <c r="E38" s="2"/>
      <c r="H38" s="1"/>
      <c r="I38" s="1"/>
      <c r="AP38"/>
      <c r="AQ38"/>
    </row>
    <row r="39" spans="1:43" x14ac:dyDescent="0.25">
      <c r="A39" s="4">
        <v>39134</v>
      </c>
      <c r="B39" s="5">
        <v>33.06</v>
      </c>
      <c r="C39" s="39">
        <v>39128</v>
      </c>
      <c r="D39" s="7">
        <v>6770.36</v>
      </c>
      <c r="E39" s="2"/>
      <c r="H39" s="1"/>
      <c r="I39" s="1"/>
      <c r="AP39"/>
      <c r="AQ39"/>
    </row>
    <row r="40" spans="1:43" x14ac:dyDescent="0.25">
      <c r="A40" s="4">
        <v>39135</v>
      </c>
      <c r="B40" s="5">
        <v>32.840000000000003</v>
      </c>
      <c r="C40" s="39">
        <v>39129</v>
      </c>
      <c r="D40" s="7">
        <v>6719.78</v>
      </c>
      <c r="E40" s="2"/>
      <c r="H40" s="1"/>
      <c r="I40" s="1"/>
      <c r="AP40"/>
      <c r="AQ40"/>
    </row>
    <row r="41" spans="1:43" x14ac:dyDescent="0.25">
      <c r="A41" s="4">
        <v>39136</v>
      </c>
      <c r="B41" s="5">
        <v>32.57</v>
      </c>
      <c r="C41" s="39">
        <v>39132</v>
      </c>
      <c r="D41" s="7">
        <v>6719.78</v>
      </c>
      <c r="E41" s="2"/>
      <c r="H41" s="1"/>
      <c r="I41" s="1"/>
      <c r="AP41"/>
      <c r="AQ41"/>
    </row>
    <row r="42" spans="1:43" x14ac:dyDescent="0.25">
      <c r="A42" s="4">
        <v>39139</v>
      </c>
      <c r="B42" s="5">
        <v>32.79</v>
      </c>
      <c r="C42" s="39">
        <v>39133</v>
      </c>
      <c r="D42" s="7">
        <v>6764.73</v>
      </c>
      <c r="E42" s="2"/>
      <c r="H42" s="1"/>
      <c r="I42" s="1"/>
      <c r="AP42"/>
      <c r="AQ42"/>
    </row>
    <row r="43" spans="1:43" x14ac:dyDescent="0.25">
      <c r="A43" s="4">
        <v>39140</v>
      </c>
      <c r="B43" s="5">
        <v>32.159999999999997</v>
      </c>
      <c r="C43" s="39">
        <v>39134</v>
      </c>
      <c r="D43" s="7">
        <v>6727.27</v>
      </c>
      <c r="E43" s="2"/>
      <c r="H43" s="1"/>
      <c r="I43" s="1"/>
      <c r="AP43"/>
      <c r="AQ43"/>
    </row>
    <row r="44" spans="1:43" x14ac:dyDescent="0.25">
      <c r="A44" s="4">
        <v>39141</v>
      </c>
      <c r="B44" s="5">
        <v>32.39</v>
      </c>
      <c r="C44" s="39">
        <v>39135</v>
      </c>
      <c r="D44" s="7">
        <v>6684.18</v>
      </c>
      <c r="E44" s="2"/>
      <c r="H44" s="1"/>
      <c r="I44" s="1"/>
      <c r="AP44"/>
      <c r="AQ44"/>
    </row>
    <row r="45" spans="1:43" x14ac:dyDescent="0.25">
      <c r="A45" s="4">
        <v>39142</v>
      </c>
      <c r="B45" s="5">
        <v>32.47</v>
      </c>
      <c r="C45" s="39">
        <v>39136</v>
      </c>
      <c r="D45" s="7">
        <v>6627.54</v>
      </c>
      <c r="E45" s="2"/>
      <c r="H45" s="1"/>
      <c r="I45" s="1"/>
      <c r="AP45"/>
      <c r="AQ45"/>
    </row>
    <row r="46" spans="1:43" x14ac:dyDescent="0.25">
      <c r="A46" s="4">
        <v>39143</v>
      </c>
      <c r="B46" s="5">
        <v>32.35</v>
      </c>
      <c r="C46" s="39">
        <v>39139</v>
      </c>
      <c r="D46" s="7">
        <v>6672.85</v>
      </c>
      <c r="E46" s="2"/>
      <c r="H46" s="1"/>
      <c r="I46" s="1"/>
      <c r="AP46"/>
      <c r="AQ46"/>
    </row>
    <row r="47" spans="1:43" x14ac:dyDescent="0.25">
      <c r="A47" s="4">
        <v>39146</v>
      </c>
      <c r="B47" s="5">
        <v>32.06</v>
      </c>
      <c r="C47" s="39">
        <v>39140</v>
      </c>
      <c r="D47" s="7">
        <v>6544.45</v>
      </c>
      <c r="E47" s="2"/>
      <c r="H47" s="1"/>
      <c r="I47" s="1"/>
      <c r="AP47"/>
      <c r="AQ47"/>
    </row>
    <row r="48" spans="1:43" x14ac:dyDescent="0.25">
      <c r="A48" s="4">
        <v>39147</v>
      </c>
      <c r="B48" s="5">
        <v>32.21</v>
      </c>
      <c r="C48" s="39">
        <v>39141</v>
      </c>
      <c r="D48" s="7">
        <v>6591.66</v>
      </c>
      <c r="E48" s="2"/>
      <c r="H48" s="1"/>
      <c r="I48" s="1"/>
      <c r="AP48"/>
      <c r="AQ48"/>
    </row>
    <row r="49" spans="1:43" x14ac:dyDescent="0.25">
      <c r="A49" s="4">
        <v>39148</v>
      </c>
      <c r="B49" s="5">
        <v>31.85</v>
      </c>
      <c r="C49" s="39">
        <v>39142</v>
      </c>
      <c r="D49" s="7">
        <v>6608.66</v>
      </c>
      <c r="E49" s="2"/>
      <c r="H49" s="1"/>
      <c r="I49" s="1"/>
      <c r="AP49"/>
      <c r="AQ49"/>
    </row>
    <row r="50" spans="1:43" x14ac:dyDescent="0.25">
      <c r="A50" s="4">
        <v>39149</v>
      </c>
      <c r="B50" s="5">
        <v>31.96</v>
      </c>
      <c r="C50" s="39">
        <v>39143</v>
      </c>
      <c r="D50" s="7">
        <v>6584.11</v>
      </c>
      <c r="E50" s="2"/>
      <c r="H50" s="1"/>
      <c r="I50" s="1"/>
      <c r="AP50"/>
      <c r="AQ50"/>
    </row>
    <row r="51" spans="1:43" x14ac:dyDescent="0.25">
      <c r="A51" s="4">
        <v>39150</v>
      </c>
      <c r="B51" s="5">
        <v>31.84</v>
      </c>
      <c r="C51" s="39">
        <v>39146</v>
      </c>
      <c r="D51" s="7">
        <v>6523.68</v>
      </c>
      <c r="E51" s="2"/>
      <c r="H51" s="1"/>
      <c r="I51" s="1"/>
      <c r="AP51"/>
      <c r="AQ51"/>
    </row>
    <row r="52" spans="1:43" x14ac:dyDescent="0.25">
      <c r="A52" s="4">
        <v>39153</v>
      </c>
      <c r="B52" s="5">
        <v>31.95</v>
      </c>
      <c r="C52" s="39">
        <v>39147</v>
      </c>
      <c r="D52" s="7">
        <v>6555.79</v>
      </c>
      <c r="E52" s="2"/>
      <c r="H52" s="1"/>
      <c r="I52" s="1"/>
      <c r="AP52"/>
      <c r="AQ52"/>
    </row>
    <row r="53" spans="1:43" x14ac:dyDescent="0.25">
      <c r="A53" s="4">
        <v>39154</v>
      </c>
      <c r="B53" s="5">
        <v>31.63</v>
      </c>
      <c r="C53" s="39">
        <v>39148</v>
      </c>
      <c r="D53" s="7">
        <v>6482.14</v>
      </c>
      <c r="E53" s="2"/>
      <c r="H53" s="1"/>
      <c r="I53" s="1"/>
      <c r="AP53"/>
      <c r="AQ53"/>
    </row>
    <row r="54" spans="1:43" x14ac:dyDescent="0.25">
      <c r="A54" s="4">
        <v>39155</v>
      </c>
      <c r="B54" s="5">
        <v>31.83</v>
      </c>
      <c r="C54" s="39">
        <v>39149</v>
      </c>
      <c r="D54" s="7">
        <v>6504.8</v>
      </c>
      <c r="E54" s="2"/>
      <c r="H54" s="1"/>
      <c r="I54" s="1"/>
      <c r="AP54"/>
      <c r="AQ54"/>
    </row>
    <row r="55" spans="1:43" x14ac:dyDescent="0.25">
      <c r="A55" s="4">
        <v>39156</v>
      </c>
      <c r="B55" s="5">
        <v>32.03</v>
      </c>
      <c r="C55" s="39">
        <v>39150</v>
      </c>
      <c r="D55" s="7">
        <v>6480.26</v>
      </c>
      <c r="E55" s="2"/>
      <c r="H55" s="1"/>
      <c r="I55" s="1"/>
      <c r="AP55"/>
      <c r="AQ55"/>
    </row>
    <row r="56" spans="1:43" x14ac:dyDescent="0.25">
      <c r="A56" s="4">
        <v>39157</v>
      </c>
      <c r="B56" s="5">
        <v>31.88</v>
      </c>
      <c r="C56" s="39">
        <v>39153</v>
      </c>
      <c r="D56" s="7">
        <v>6502.91</v>
      </c>
      <c r="E56" s="2"/>
      <c r="H56" s="1"/>
      <c r="I56" s="1"/>
      <c r="AP56"/>
      <c r="AQ56"/>
    </row>
    <row r="57" spans="1:43" x14ac:dyDescent="0.25">
      <c r="A57" s="4">
        <v>39160</v>
      </c>
      <c r="B57" s="5">
        <v>32.17</v>
      </c>
      <c r="C57" s="39">
        <v>39154</v>
      </c>
      <c r="D57" s="7">
        <v>6436.83</v>
      </c>
      <c r="E57" s="2"/>
      <c r="H57" s="1"/>
      <c r="I57" s="1"/>
      <c r="AP57"/>
      <c r="AQ57"/>
    </row>
    <row r="58" spans="1:43" x14ac:dyDescent="0.25">
      <c r="A58" s="4">
        <v>39161</v>
      </c>
      <c r="B58" s="5">
        <v>32.26</v>
      </c>
      <c r="C58" s="39">
        <v>39155</v>
      </c>
      <c r="D58" s="7">
        <v>6478.37</v>
      </c>
      <c r="E58" s="2"/>
      <c r="H58" s="1"/>
      <c r="I58" s="1"/>
      <c r="AP58"/>
      <c r="AQ58"/>
    </row>
    <row r="59" spans="1:43" x14ac:dyDescent="0.25">
      <c r="A59" s="4">
        <v>39162</v>
      </c>
      <c r="B59" s="5">
        <v>32.92</v>
      </c>
      <c r="C59" s="39">
        <v>39156</v>
      </c>
      <c r="D59" s="7">
        <v>6518.02</v>
      </c>
      <c r="E59" s="2"/>
      <c r="H59" s="1"/>
      <c r="I59" s="1"/>
      <c r="AP59"/>
      <c r="AQ59"/>
    </row>
    <row r="60" spans="1:43" x14ac:dyDescent="0.25">
      <c r="A60" s="4">
        <v>39163</v>
      </c>
      <c r="B60" s="5">
        <v>33.22</v>
      </c>
      <c r="C60" s="39">
        <v>39157</v>
      </c>
      <c r="D60" s="7">
        <v>6487.81</v>
      </c>
      <c r="E60" s="2"/>
      <c r="H60" s="1"/>
      <c r="I60" s="1"/>
      <c r="AP60"/>
      <c r="AQ60"/>
    </row>
    <row r="61" spans="1:43" x14ac:dyDescent="0.25">
      <c r="A61" s="4">
        <v>39164</v>
      </c>
      <c r="B61" s="5">
        <v>33.229999999999997</v>
      </c>
      <c r="C61" s="39">
        <v>39160</v>
      </c>
      <c r="D61" s="7">
        <v>6546.34</v>
      </c>
      <c r="E61" s="2"/>
      <c r="H61" s="1"/>
      <c r="I61" s="1"/>
      <c r="AP61"/>
      <c r="AQ61"/>
    </row>
    <row r="62" spans="1:43" x14ac:dyDescent="0.25">
      <c r="A62" s="4">
        <v>39167</v>
      </c>
      <c r="B62" s="5">
        <v>33.4</v>
      </c>
      <c r="C62" s="39">
        <v>39161</v>
      </c>
      <c r="D62" s="7">
        <v>6565.23</v>
      </c>
      <c r="E62" s="2"/>
      <c r="H62" s="1"/>
      <c r="I62" s="1"/>
      <c r="AP62"/>
      <c r="AQ62"/>
    </row>
    <row r="63" spans="1:43" x14ac:dyDescent="0.25">
      <c r="A63" s="4">
        <v>39168</v>
      </c>
      <c r="B63" s="5">
        <v>33.21</v>
      </c>
      <c r="C63" s="39">
        <v>39162</v>
      </c>
      <c r="D63" s="7">
        <v>6699.29</v>
      </c>
      <c r="E63" s="2"/>
      <c r="H63" s="1"/>
      <c r="I63" s="1"/>
      <c r="AP63"/>
      <c r="AQ63"/>
    </row>
    <row r="64" spans="1:43" x14ac:dyDescent="0.25">
      <c r="A64" s="4">
        <v>39169</v>
      </c>
      <c r="B64" s="5">
        <v>32.979999999999997</v>
      </c>
      <c r="C64" s="39">
        <v>39163</v>
      </c>
      <c r="D64" s="7">
        <v>6761.6</v>
      </c>
      <c r="E64" s="2"/>
      <c r="H64" s="1"/>
      <c r="I64" s="1"/>
      <c r="AP64"/>
      <c r="AQ64"/>
    </row>
    <row r="65" spans="1:43" x14ac:dyDescent="0.25">
      <c r="A65" s="4">
        <v>39170</v>
      </c>
      <c r="B65" s="5">
        <v>32.979999999999997</v>
      </c>
      <c r="C65" s="39">
        <v>39164</v>
      </c>
      <c r="D65" s="7">
        <v>6763.48</v>
      </c>
      <c r="E65" s="2"/>
      <c r="H65" s="1"/>
      <c r="I65" s="1"/>
      <c r="AP65"/>
      <c r="AQ65"/>
    </row>
    <row r="66" spans="1:43" x14ac:dyDescent="0.25">
      <c r="A66" s="4">
        <v>39171</v>
      </c>
      <c r="B66" s="5">
        <v>32.81</v>
      </c>
      <c r="C66" s="39">
        <v>39167</v>
      </c>
      <c r="D66" s="7">
        <v>6797.47</v>
      </c>
      <c r="E66" s="2"/>
      <c r="H66" s="1"/>
      <c r="I66" s="1"/>
      <c r="AP66"/>
      <c r="AQ66"/>
    </row>
    <row r="67" spans="1:43" x14ac:dyDescent="0.25">
      <c r="A67" s="4">
        <v>39174</v>
      </c>
      <c r="B67" s="5">
        <v>32.74</v>
      </c>
      <c r="C67" s="39">
        <v>39168</v>
      </c>
      <c r="D67" s="7">
        <v>6757.82</v>
      </c>
      <c r="E67" s="2"/>
      <c r="H67" s="1"/>
      <c r="I67" s="1"/>
      <c r="AP67"/>
      <c r="AQ67"/>
    </row>
    <row r="68" spans="1:43" x14ac:dyDescent="0.25">
      <c r="A68" s="4">
        <v>39175</v>
      </c>
      <c r="B68" s="5">
        <v>32.770000000000003</v>
      </c>
      <c r="C68" s="39">
        <v>39169</v>
      </c>
      <c r="D68" s="7">
        <v>6712.5</v>
      </c>
      <c r="E68" s="2"/>
      <c r="H68" s="1"/>
      <c r="I68" s="1"/>
      <c r="AP68"/>
      <c r="AQ68"/>
    </row>
    <row r="69" spans="1:43" x14ac:dyDescent="0.25">
      <c r="A69" s="4">
        <v>39176</v>
      </c>
      <c r="B69" s="5">
        <v>32.58</v>
      </c>
      <c r="C69" s="39">
        <v>39170</v>
      </c>
      <c r="D69" s="7">
        <v>6712.5</v>
      </c>
      <c r="E69" s="2"/>
      <c r="H69" s="1"/>
      <c r="I69" s="1"/>
      <c r="AP69"/>
      <c r="AQ69"/>
    </row>
    <row r="70" spans="1:43" x14ac:dyDescent="0.25">
      <c r="A70" s="4">
        <v>39177</v>
      </c>
      <c r="B70" s="5">
        <v>32.49</v>
      </c>
      <c r="C70" s="39">
        <v>39171</v>
      </c>
      <c r="D70" s="7">
        <v>6676.63</v>
      </c>
      <c r="E70" s="2"/>
      <c r="H70" s="1"/>
      <c r="I70" s="1"/>
      <c r="AP70"/>
      <c r="AQ70"/>
    </row>
    <row r="71" spans="1:43" x14ac:dyDescent="0.25">
      <c r="A71" s="4">
        <v>39181</v>
      </c>
      <c r="B71" s="5">
        <v>32.270000000000003</v>
      </c>
      <c r="C71" s="39">
        <v>39174</v>
      </c>
      <c r="D71" s="7">
        <v>6663.41</v>
      </c>
      <c r="E71" s="2"/>
      <c r="H71" s="1"/>
      <c r="I71" s="1"/>
      <c r="AP71"/>
      <c r="AQ71"/>
    </row>
    <row r="72" spans="1:43" x14ac:dyDescent="0.25">
      <c r="A72" s="4">
        <v>39182</v>
      </c>
      <c r="B72" s="5">
        <v>32.36</v>
      </c>
      <c r="C72" s="39">
        <v>39175</v>
      </c>
      <c r="D72" s="7">
        <v>6669.07</v>
      </c>
      <c r="E72" s="2"/>
      <c r="H72" s="1"/>
      <c r="I72" s="1"/>
      <c r="AP72"/>
      <c r="AQ72"/>
    </row>
    <row r="73" spans="1:43" x14ac:dyDescent="0.25">
      <c r="A73" s="4">
        <v>39183</v>
      </c>
      <c r="B73" s="5">
        <v>32.43</v>
      </c>
      <c r="C73" s="39">
        <v>39176</v>
      </c>
      <c r="D73" s="7">
        <v>6629.42</v>
      </c>
      <c r="E73" s="2"/>
      <c r="H73" s="1"/>
      <c r="I73" s="1"/>
      <c r="AP73"/>
      <c r="AQ73"/>
    </row>
    <row r="74" spans="1:43" x14ac:dyDescent="0.25">
      <c r="A74" s="4">
        <v>39184</v>
      </c>
      <c r="B74" s="5">
        <v>32.64</v>
      </c>
      <c r="C74" s="39">
        <v>39177</v>
      </c>
      <c r="D74" s="7">
        <v>6612.43</v>
      </c>
      <c r="E74" s="2"/>
      <c r="H74" s="1"/>
      <c r="I74" s="1"/>
      <c r="AP74"/>
      <c r="AQ74"/>
    </row>
    <row r="75" spans="1:43" x14ac:dyDescent="0.25">
      <c r="A75" s="4">
        <v>39185</v>
      </c>
      <c r="B75" s="5">
        <v>32.83</v>
      </c>
      <c r="C75" s="39">
        <v>39178</v>
      </c>
      <c r="D75" s="7">
        <v>6612.43</v>
      </c>
      <c r="E75" s="2"/>
      <c r="H75" s="1"/>
      <c r="I75" s="1"/>
      <c r="AP75"/>
      <c r="AQ75"/>
    </row>
    <row r="76" spans="1:43" x14ac:dyDescent="0.25">
      <c r="A76" s="4">
        <v>39188</v>
      </c>
      <c r="B76" s="5">
        <v>32.81</v>
      </c>
      <c r="C76" s="39">
        <v>39181</v>
      </c>
      <c r="D76" s="7">
        <v>6567.11</v>
      </c>
      <c r="E76" s="2"/>
      <c r="H76" s="1"/>
      <c r="I76" s="1"/>
      <c r="AP76"/>
      <c r="AQ76"/>
    </row>
    <row r="77" spans="1:43" x14ac:dyDescent="0.25">
      <c r="A77" s="4">
        <v>39189</v>
      </c>
      <c r="B77" s="5">
        <v>32.659999999999997</v>
      </c>
      <c r="C77" s="39">
        <v>39182</v>
      </c>
      <c r="D77" s="7">
        <v>6586</v>
      </c>
      <c r="E77" s="2"/>
      <c r="H77" s="1"/>
      <c r="I77" s="1"/>
      <c r="AP77"/>
      <c r="AQ77"/>
    </row>
    <row r="78" spans="1:43" x14ac:dyDescent="0.25">
      <c r="A78" s="4">
        <v>39190</v>
      </c>
      <c r="B78" s="5">
        <v>32.590000000000003</v>
      </c>
      <c r="C78" s="39">
        <v>39183</v>
      </c>
      <c r="D78" s="7">
        <v>6599.21</v>
      </c>
      <c r="E78" s="2"/>
      <c r="H78" s="1"/>
      <c r="I78" s="1"/>
      <c r="AP78"/>
      <c r="AQ78"/>
    </row>
    <row r="79" spans="1:43" x14ac:dyDescent="0.25">
      <c r="A79" s="4">
        <v>39191</v>
      </c>
      <c r="B79" s="5">
        <v>32.47</v>
      </c>
      <c r="C79" s="39">
        <v>39184</v>
      </c>
      <c r="D79" s="7">
        <v>6642.64</v>
      </c>
      <c r="E79" s="2"/>
      <c r="H79" s="1"/>
      <c r="I79" s="1"/>
      <c r="AP79"/>
      <c r="AQ79"/>
    </row>
    <row r="80" spans="1:43" x14ac:dyDescent="0.25">
      <c r="A80" s="4">
        <v>39192</v>
      </c>
      <c r="B80" s="5">
        <v>32.590000000000003</v>
      </c>
      <c r="C80" s="39">
        <v>39185</v>
      </c>
      <c r="D80" s="7">
        <v>6680.4</v>
      </c>
      <c r="E80" s="2"/>
      <c r="H80" s="1"/>
      <c r="I80" s="1"/>
      <c r="AP80"/>
      <c r="AQ80"/>
    </row>
    <row r="81" spans="1:43" x14ac:dyDescent="0.25">
      <c r="A81" s="4">
        <v>39195</v>
      </c>
      <c r="B81" s="5">
        <v>32.29</v>
      </c>
      <c r="C81" s="39">
        <v>39188</v>
      </c>
      <c r="D81" s="7">
        <v>6676.63</v>
      </c>
      <c r="E81" s="2"/>
      <c r="H81" s="1"/>
      <c r="I81" s="1"/>
      <c r="AP81"/>
      <c r="AQ81"/>
    </row>
    <row r="82" spans="1:43" x14ac:dyDescent="0.25">
      <c r="A82" s="4">
        <v>39196</v>
      </c>
      <c r="B82" s="5">
        <v>32.25</v>
      </c>
      <c r="C82" s="39">
        <v>39189</v>
      </c>
      <c r="D82" s="7">
        <v>6646.42</v>
      </c>
      <c r="E82" s="2"/>
      <c r="H82" s="1"/>
      <c r="I82" s="1"/>
      <c r="AP82"/>
      <c r="AQ82"/>
    </row>
    <row r="83" spans="1:43" x14ac:dyDescent="0.25">
      <c r="A83" s="4">
        <v>39197</v>
      </c>
      <c r="B83" s="5">
        <v>32.85</v>
      </c>
      <c r="C83" s="39">
        <v>39190</v>
      </c>
      <c r="D83" s="7">
        <v>6633.2</v>
      </c>
      <c r="E83" s="2"/>
      <c r="H83" s="1"/>
      <c r="I83" s="1"/>
      <c r="AP83"/>
      <c r="AQ83"/>
    </row>
    <row r="84" spans="1:43" x14ac:dyDescent="0.25">
      <c r="A84" s="4">
        <v>39198</v>
      </c>
      <c r="B84" s="5">
        <v>33.25</v>
      </c>
      <c r="C84" s="39">
        <v>39191</v>
      </c>
      <c r="D84" s="7">
        <v>6608.66</v>
      </c>
      <c r="E84" s="2"/>
      <c r="H84" s="1"/>
      <c r="I84" s="1"/>
      <c r="AP84"/>
      <c r="AQ84"/>
    </row>
    <row r="85" spans="1:43" x14ac:dyDescent="0.25">
      <c r="A85" s="4">
        <v>39199</v>
      </c>
      <c r="B85" s="5">
        <v>34.18</v>
      </c>
      <c r="C85" s="39">
        <v>39192</v>
      </c>
      <c r="D85" s="7">
        <v>6633.2</v>
      </c>
      <c r="E85" s="2"/>
      <c r="H85" s="1"/>
      <c r="I85" s="1"/>
      <c r="AP85"/>
      <c r="AQ85"/>
    </row>
    <row r="86" spans="1:43" x14ac:dyDescent="0.25">
      <c r="A86" s="4">
        <v>39202</v>
      </c>
      <c r="B86" s="5">
        <v>34.200000000000003</v>
      </c>
      <c r="C86" s="39">
        <v>39195</v>
      </c>
      <c r="D86" s="7">
        <v>6570.89</v>
      </c>
      <c r="E86" s="2"/>
      <c r="H86" s="1"/>
      <c r="I86" s="1"/>
      <c r="AP86"/>
      <c r="AQ86"/>
    </row>
    <row r="87" spans="1:43" x14ac:dyDescent="0.25">
      <c r="A87" s="4">
        <v>39203</v>
      </c>
      <c r="B87" s="5">
        <v>34.42</v>
      </c>
      <c r="C87" s="39">
        <v>39196</v>
      </c>
      <c r="D87" s="7">
        <v>6563.34</v>
      </c>
      <c r="E87" s="2"/>
      <c r="H87" s="1"/>
      <c r="I87" s="1"/>
      <c r="AP87"/>
      <c r="AQ87"/>
    </row>
    <row r="88" spans="1:43" x14ac:dyDescent="0.25">
      <c r="A88" s="4">
        <v>39204</v>
      </c>
      <c r="B88" s="5">
        <v>34.619999999999997</v>
      </c>
      <c r="C88" s="39">
        <v>39197</v>
      </c>
      <c r="D88" s="7">
        <v>6686.07</v>
      </c>
      <c r="E88" s="2"/>
      <c r="H88" s="1"/>
      <c r="I88" s="1"/>
      <c r="AP88"/>
      <c r="AQ88"/>
    </row>
    <row r="89" spans="1:43" x14ac:dyDescent="0.25">
      <c r="A89" s="4">
        <v>39205</v>
      </c>
      <c r="B89" s="5">
        <v>34.64</v>
      </c>
      <c r="C89" s="39">
        <v>39198</v>
      </c>
      <c r="D89" s="7">
        <v>6767.26</v>
      </c>
      <c r="E89" s="2"/>
      <c r="H89" s="1"/>
      <c r="I89" s="1"/>
      <c r="AP89"/>
      <c r="AQ89"/>
    </row>
    <row r="90" spans="1:43" x14ac:dyDescent="0.25">
      <c r="A90" s="4">
        <v>39206</v>
      </c>
      <c r="B90" s="5">
        <v>34.47</v>
      </c>
      <c r="C90" s="39">
        <v>39199</v>
      </c>
      <c r="D90" s="7">
        <v>6956.08</v>
      </c>
      <c r="E90" s="2"/>
      <c r="H90" s="1"/>
      <c r="I90" s="1"/>
      <c r="AP90"/>
      <c r="AQ90"/>
    </row>
    <row r="91" spans="1:43" x14ac:dyDescent="0.25">
      <c r="A91" s="4">
        <v>39209</v>
      </c>
      <c r="B91" s="5">
        <v>34.549999999999997</v>
      </c>
      <c r="C91" s="39">
        <v>39202</v>
      </c>
      <c r="D91" s="7">
        <v>6959.86</v>
      </c>
      <c r="E91" s="2"/>
      <c r="H91" s="1"/>
      <c r="I91" s="1"/>
      <c r="AP91"/>
      <c r="AQ91"/>
    </row>
    <row r="92" spans="1:43" x14ac:dyDescent="0.25">
      <c r="A92" s="4">
        <v>39210</v>
      </c>
      <c r="B92" s="5">
        <v>34.4</v>
      </c>
      <c r="C92" s="39">
        <v>39203</v>
      </c>
      <c r="D92" s="7">
        <v>7005.17</v>
      </c>
      <c r="E92" s="2"/>
      <c r="H92" s="1"/>
      <c r="I92" s="1"/>
      <c r="AP92"/>
      <c r="AQ92"/>
    </row>
    <row r="93" spans="1:43" x14ac:dyDescent="0.25">
      <c r="A93" s="4">
        <v>39211</v>
      </c>
      <c r="B93" s="5">
        <v>34.57</v>
      </c>
      <c r="C93" s="39">
        <v>39204</v>
      </c>
      <c r="D93" s="7">
        <v>7044.82</v>
      </c>
      <c r="E93" s="2"/>
      <c r="H93" s="1"/>
      <c r="I93" s="1"/>
      <c r="AP93"/>
      <c r="AQ93"/>
    </row>
    <row r="94" spans="1:43" x14ac:dyDescent="0.25">
      <c r="A94" s="4">
        <v>39212</v>
      </c>
      <c r="B94" s="5">
        <v>34.119999999999997</v>
      </c>
      <c r="C94" s="39">
        <v>39205</v>
      </c>
      <c r="D94" s="7">
        <v>7050.49</v>
      </c>
      <c r="E94" s="2"/>
      <c r="H94" s="1"/>
      <c r="I94" s="1"/>
      <c r="AP94"/>
      <c r="AQ94"/>
    </row>
    <row r="95" spans="1:43" x14ac:dyDescent="0.25">
      <c r="A95" s="4">
        <v>39213</v>
      </c>
      <c r="B95" s="5">
        <v>34.299999999999997</v>
      </c>
      <c r="C95" s="39">
        <v>39206</v>
      </c>
      <c r="D95" s="7">
        <v>7014.61</v>
      </c>
      <c r="E95" s="2"/>
      <c r="H95" s="1"/>
      <c r="I95" s="1"/>
      <c r="AP95"/>
      <c r="AQ95"/>
    </row>
    <row r="96" spans="1:43" x14ac:dyDescent="0.25">
      <c r="A96" s="4">
        <v>39216</v>
      </c>
      <c r="B96" s="5">
        <v>33.96</v>
      </c>
      <c r="C96" s="39">
        <v>39209</v>
      </c>
      <c r="D96" s="7">
        <v>7031.61</v>
      </c>
      <c r="E96" s="2"/>
      <c r="H96" s="1"/>
      <c r="I96" s="1"/>
      <c r="AP96"/>
      <c r="AQ96"/>
    </row>
    <row r="97" spans="1:43" x14ac:dyDescent="0.25">
      <c r="A97" s="4">
        <v>39217</v>
      </c>
      <c r="B97" s="5">
        <v>33.99</v>
      </c>
      <c r="C97" s="39">
        <v>39210</v>
      </c>
      <c r="D97" s="7">
        <v>7001.39</v>
      </c>
      <c r="E97" s="2"/>
      <c r="H97" s="1"/>
      <c r="I97" s="1"/>
      <c r="AP97"/>
      <c r="AQ97"/>
    </row>
    <row r="98" spans="1:43" x14ac:dyDescent="0.25">
      <c r="A98" s="4">
        <v>39218</v>
      </c>
      <c r="B98" s="5">
        <v>34.17</v>
      </c>
      <c r="C98" s="39">
        <v>39211</v>
      </c>
      <c r="D98" s="7">
        <v>7035.38</v>
      </c>
      <c r="E98" s="2"/>
      <c r="H98" s="1"/>
      <c r="I98" s="1"/>
      <c r="AP98"/>
      <c r="AQ98"/>
    </row>
    <row r="99" spans="1:43" x14ac:dyDescent="0.25">
      <c r="A99" s="4">
        <v>39219</v>
      </c>
      <c r="B99" s="5">
        <v>33.89</v>
      </c>
      <c r="C99" s="39">
        <v>39212</v>
      </c>
      <c r="D99" s="7">
        <v>6944.75</v>
      </c>
      <c r="E99" s="2"/>
      <c r="H99" s="1"/>
      <c r="I99" s="1"/>
      <c r="AP99"/>
      <c r="AQ99"/>
    </row>
    <row r="100" spans="1:43" x14ac:dyDescent="0.25">
      <c r="A100" s="4">
        <v>39220</v>
      </c>
      <c r="B100" s="5">
        <v>34.29</v>
      </c>
      <c r="C100" s="39">
        <v>39213</v>
      </c>
      <c r="D100" s="7">
        <v>6980.63</v>
      </c>
      <c r="E100" s="2"/>
      <c r="H100" s="1"/>
      <c r="I100" s="1"/>
      <c r="AP100"/>
      <c r="AQ100"/>
    </row>
    <row r="101" spans="1:43" x14ac:dyDescent="0.25">
      <c r="A101" s="4">
        <v>39223</v>
      </c>
      <c r="B101" s="5">
        <v>34.42</v>
      </c>
      <c r="C101" s="39">
        <v>39216</v>
      </c>
      <c r="D101" s="7">
        <v>6910.76</v>
      </c>
      <c r="E101" s="2"/>
      <c r="H101" s="1"/>
      <c r="I101" s="1"/>
      <c r="AP101"/>
      <c r="AQ101"/>
    </row>
    <row r="102" spans="1:43" x14ac:dyDescent="0.25">
      <c r="A102" s="4">
        <v>39224</v>
      </c>
      <c r="B102" s="5">
        <v>34.64</v>
      </c>
      <c r="C102" s="39">
        <v>39217</v>
      </c>
      <c r="D102" s="7">
        <v>6918.32</v>
      </c>
      <c r="E102" s="2"/>
      <c r="H102" s="1"/>
      <c r="I102" s="1"/>
      <c r="AP102"/>
      <c r="AQ102"/>
    </row>
    <row r="103" spans="1:43" x14ac:dyDescent="0.25">
      <c r="A103" s="4">
        <v>39225</v>
      </c>
      <c r="B103" s="5">
        <v>34.89</v>
      </c>
      <c r="C103" s="39">
        <v>39218</v>
      </c>
      <c r="D103" s="7">
        <v>6954.19</v>
      </c>
      <c r="E103" s="2"/>
      <c r="H103" s="1"/>
      <c r="I103" s="1"/>
      <c r="AP103"/>
      <c r="AQ103"/>
    </row>
    <row r="104" spans="1:43" x14ac:dyDescent="0.25">
      <c r="A104" s="4">
        <v>39226</v>
      </c>
      <c r="B104" s="5">
        <v>34.68</v>
      </c>
      <c r="C104" s="39">
        <v>39219</v>
      </c>
      <c r="D104" s="7">
        <v>6897.55</v>
      </c>
      <c r="E104" s="2"/>
      <c r="H104" s="1"/>
      <c r="I104" s="1"/>
      <c r="AP104"/>
      <c r="AQ104"/>
    </row>
    <row r="105" spans="1:43" x14ac:dyDescent="0.25">
      <c r="A105" s="4">
        <v>39227</v>
      </c>
      <c r="B105" s="5">
        <v>34.85</v>
      </c>
      <c r="C105" s="39">
        <v>39220</v>
      </c>
      <c r="D105" s="7">
        <v>6978.74</v>
      </c>
      <c r="E105" s="2"/>
      <c r="H105" s="1"/>
      <c r="I105" s="1"/>
      <c r="AP105"/>
      <c r="AQ105"/>
    </row>
    <row r="106" spans="1:43" x14ac:dyDescent="0.25">
      <c r="A106" s="4">
        <v>39231</v>
      </c>
      <c r="B106" s="5">
        <v>34.700000000000003</v>
      </c>
      <c r="C106" s="39">
        <v>39223</v>
      </c>
      <c r="D106" s="7">
        <v>7005.17</v>
      </c>
      <c r="E106" s="2"/>
      <c r="H106" s="1"/>
      <c r="I106" s="1"/>
      <c r="AP106"/>
      <c r="AQ106"/>
    </row>
    <row r="107" spans="1:43" x14ac:dyDescent="0.25">
      <c r="A107" s="4">
        <v>39232</v>
      </c>
      <c r="B107" s="5">
        <v>35.01</v>
      </c>
      <c r="C107" s="39">
        <v>39224</v>
      </c>
      <c r="D107" s="7">
        <v>7050.49</v>
      </c>
      <c r="E107" s="2"/>
      <c r="H107" s="1"/>
      <c r="I107" s="1"/>
      <c r="AP107"/>
      <c r="AQ107"/>
    </row>
    <row r="108" spans="1:43" x14ac:dyDescent="0.25">
      <c r="A108" s="4">
        <v>39233</v>
      </c>
      <c r="B108" s="5">
        <v>34.869999999999997</v>
      </c>
      <c r="C108" s="39">
        <v>39225</v>
      </c>
      <c r="D108" s="7">
        <v>7099.58</v>
      </c>
      <c r="E108" s="2"/>
      <c r="H108" s="1"/>
      <c r="I108" s="1"/>
      <c r="AP108"/>
      <c r="AQ108"/>
    </row>
    <row r="109" spans="1:43" x14ac:dyDescent="0.25">
      <c r="A109" s="4">
        <v>39234</v>
      </c>
      <c r="B109" s="5">
        <v>34.75</v>
      </c>
      <c r="C109" s="39">
        <v>39226</v>
      </c>
      <c r="D109" s="7">
        <v>7058.04</v>
      </c>
      <c r="E109" s="2"/>
      <c r="H109" s="1"/>
      <c r="I109" s="1"/>
      <c r="AP109"/>
      <c r="AQ109"/>
    </row>
    <row r="110" spans="1:43" x14ac:dyDescent="0.25">
      <c r="A110" s="4">
        <v>39237</v>
      </c>
      <c r="B110" s="5">
        <v>35.08</v>
      </c>
      <c r="C110" s="39">
        <v>39227</v>
      </c>
      <c r="D110" s="7">
        <v>7092.03</v>
      </c>
      <c r="E110" s="2"/>
      <c r="H110" s="1"/>
      <c r="I110" s="1"/>
      <c r="AP110"/>
      <c r="AQ110"/>
    </row>
    <row r="111" spans="1:43" x14ac:dyDescent="0.25">
      <c r="A111" s="4">
        <v>39238</v>
      </c>
      <c r="B111" s="5">
        <v>34.700000000000003</v>
      </c>
      <c r="C111" s="39">
        <v>39230</v>
      </c>
      <c r="D111" s="7">
        <v>7092.03</v>
      </c>
      <c r="E111" s="2"/>
      <c r="H111" s="1"/>
      <c r="I111" s="1"/>
      <c r="AP111"/>
      <c r="AQ111"/>
    </row>
    <row r="112" spans="1:43" x14ac:dyDescent="0.25">
      <c r="A112" s="4">
        <v>39239</v>
      </c>
      <c r="B112" s="5">
        <v>34.6</v>
      </c>
      <c r="C112" s="39">
        <v>39231</v>
      </c>
      <c r="D112" s="7">
        <v>7061.82</v>
      </c>
      <c r="E112" s="2"/>
      <c r="H112" s="1"/>
      <c r="I112" s="1"/>
      <c r="AP112"/>
      <c r="AQ112"/>
    </row>
    <row r="113" spans="1:43" x14ac:dyDescent="0.25">
      <c r="A113" s="4">
        <v>39240</v>
      </c>
      <c r="B113" s="5">
        <v>34.11</v>
      </c>
      <c r="C113" s="39">
        <v>39232</v>
      </c>
      <c r="D113" s="7">
        <v>7124.13</v>
      </c>
      <c r="E113" s="2"/>
      <c r="H113" s="1"/>
      <c r="I113" s="1"/>
      <c r="AP113"/>
      <c r="AQ113"/>
    </row>
    <row r="114" spans="1:43" x14ac:dyDescent="0.25">
      <c r="A114" s="4">
        <v>39241</v>
      </c>
      <c r="B114" s="5">
        <v>34.630000000000003</v>
      </c>
      <c r="C114" s="39">
        <v>39233</v>
      </c>
      <c r="D114" s="7">
        <v>7095.8</v>
      </c>
      <c r="E114" s="2"/>
      <c r="H114" s="1"/>
      <c r="I114" s="1"/>
      <c r="AP114"/>
      <c r="AQ114"/>
    </row>
    <row r="115" spans="1:43" x14ac:dyDescent="0.25">
      <c r="A115" s="4">
        <v>39244</v>
      </c>
      <c r="B115" s="5">
        <v>34.76</v>
      </c>
      <c r="C115" s="39">
        <v>39234</v>
      </c>
      <c r="D115" s="7">
        <v>7071.26</v>
      </c>
      <c r="E115" s="2"/>
      <c r="H115" s="1"/>
      <c r="I115" s="1"/>
      <c r="AP115"/>
      <c r="AQ115"/>
    </row>
    <row r="116" spans="1:43" x14ac:dyDescent="0.25">
      <c r="A116" s="4">
        <v>39245</v>
      </c>
      <c r="B116" s="5">
        <v>34.380000000000003</v>
      </c>
      <c r="C116" s="39">
        <v>39237</v>
      </c>
      <c r="D116" s="7">
        <v>7139.23</v>
      </c>
      <c r="E116" s="2"/>
      <c r="H116" s="1"/>
      <c r="I116" s="1"/>
      <c r="AP116"/>
      <c r="AQ116"/>
    </row>
    <row r="117" spans="1:43" x14ac:dyDescent="0.25">
      <c r="A117" s="4">
        <v>39246</v>
      </c>
      <c r="B117" s="5">
        <v>34.92</v>
      </c>
      <c r="C117" s="39">
        <v>39238</v>
      </c>
      <c r="D117" s="7">
        <v>7061.82</v>
      </c>
      <c r="E117" s="2"/>
      <c r="H117" s="1"/>
      <c r="I117" s="1"/>
      <c r="AP117"/>
      <c r="AQ117"/>
    </row>
    <row r="118" spans="1:43" x14ac:dyDescent="0.25">
      <c r="A118" s="4">
        <v>39247</v>
      </c>
      <c r="B118" s="5">
        <v>35.07</v>
      </c>
      <c r="C118" s="39">
        <v>39239</v>
      </c>
      <c r="D118" s="7">
        <v>7041.05</v>
      </c>
      <c r="E118" s="2"/>
      <c r="H118" s="1"/>
      <c r="I118" s="1"/>
      <c r="AP118"/>
      <c r="AQ118"/>
    </row>
    <row r="119" spans="1:43" x14ac:dyDescent="0.25">
      <c r="A119" s="4">
        <v>39248</v>
      </c>
      <c r="B119" s="5">
        <v>35.369999999999997</v>
      </c>
      <c r="C119" s="39">
        <v>39240</v>
      </c>
      <c r="D119" s="7">
        <v>6940.98</v>
      </c>
      <c r="E119" s="2"/>
      <c r="H119" s="1"/>
      <c r="I119" s="1"/>
      <c r="AP119"/>
      <c r="AQ119"/>
    </row>
    <row r="120" spans="1:43" x14ac:dyDescent="0.25">
      <c r="A120" s="4">
        <v>39251</v>
      </c>
      <c r="B120" s="5">
        <v>35.32</v>
      </c>
      <c r="C120" s="39">
        <v>39241</v>
      </c>
      <c r="D120" s="7">
        <v>7046.71</v>
      </c>
      <c r="E120" s="2"/>
      <c r="H120" s="1"/>
      <c r="I120" s="1"/>
      <c r="AP120"/>
      <c r="AQ120"/>
    </row>
    <row r="121" spans="1:43" x14ac:dyDescent="0.25">
      <c r="A121" s="4">
        <v>39252</v>
      </c>
      <c r="B121" s="5">
        <v>36.450000000000003</v>
      </c>
      <c r="C121" s="39">
        <v>39244</v>
      </c>
      <c r="D121" s="7">
        <v>7073.15</v>
      </c>
      <c r="E121" s="2"/>
      <c r="H121" s="1"/>
      <c r="I121" s="1"/>
      <c r="AP121"/>
      <c r="AQ121"/>
    </row>
    <row r="122" spans="1:43" x14ac:dyDescent="0.25">
      <c r="A122" s="4">
        <v>39253</v>
      </c>
      <c r="B122" s="5">
        <v>36.25</v>
      </c>
      <c r="C122" s="39">
        <v>39245</v>
      </c>
      <c r="D122" s="7">
        <v>6995.73</v>
      </c>
      <c r="E122" s="2"/>
      <c r="H122" s="1"/>
      <c r="I122" s="1"/>
      <c r="AP122"/>
      <c r="AQ122"/>
    </row>
    <row r="123" spans="1:43" x14ac:dyDescent="0.25">
      <c r="A123" s="4">
        <v>39254</v>
      </c>
      <c r="B123" s="5">
        <v>36.26</v>
      </c>
      <c r="C123" s="39">
        <v>39246</v>
      </c>
      <c r="D123" s="7">
        <v>7107.14</v>
      </c>
      <c r="E123" s="2"/>
      <c r="H123" s="1"/>
      <c r="I123" s="1"/>
      <c r="AP123"/>
      <c r="AQ123"/>
    </row>
    <row r="124" spans="1:43" x14ac:dyDescent="0.25">
      <c r="A124" s="4">
        <v>39255</v>
      </c>
      <c r="B124" s="5">
        <v>35.74</v>
      </c>
      <c r="C124" s="39">
        <v>39247</v>
      </c>
      <c r="D124" s="7">
        <v>7137.34</v>
      </c>
      <c r="E124" s="2"/>
      <c r="H124" s="1"/>
      <c r="I124" s="1"/>
      <c r="AP124"/>
      <c r="AQ124"/>
    </row>
    <row r="125" spans="1:43" x14ac:dyDescent="0.25">
      <c r="A125" s="4">
        <v>39258</v>
      </c>
      <c r="B125" s="5">
        <v>35.71</v>
      </c>
      <c r="C125" s="39">
        <v>39248</v>
      </c>
      <c r="D125" s="7">
        <v>7197.77</v>
      </c>
      <c r="E125" s="2"/>
      <c r="H125" s="1"/>
      <c r="I125" s="1"/>
      <c r="AP125"/>
      <c r="AQ125"/>
    </row>
    <row r="126" spans="1:43" x14ac:dyDescent="0.25">
      <c r="A126" s="4">
        <v>39259</v>
      </c>
      <c r="B126" s="5">
        <v>35.53</v>
      </c>
      <c r="C126" s="39">
        <v>39251</v>
      </c>
      <c r="D126" s="7">
        <v>7188.33</v>
      </c>
      <c r="E126" s="2"/>
      <c r="H126" s="1"/>
      <c r="I126" s="1"/>
      <c r="AP126"/>
      <c r="AQ126"/>
    </row>
    <row r="127" spans="1:43" x14ac:dyDescent="0.25">
      <c r="A127" s="4">
        <v>39260</v>
      </c>
      <c r="B127" s="5">
        <v>35.57</v>
      </c>
      <c r="C127" s="39">
        <v>39252</v>
      </c>
      <c r="D127" s="7">
        <v>7418.69</v>
      </c>
      <c r="E127" s="2"/>
      <c r="H127" s="1"/>
      <c r="I127" s="1"/>
      <c r="AP127"/>
      <c r="AQ127"/>
    </row>
    <row r="128" spans="1:43" x14ac:dyDescent="0.25">
      <c r="A128" s="4">
        <v>39261</v>
      </c>
      <c r="B128" s="5">
        <v>35.619999999999997</v>
      </c>
      <c r="C128" s="39">
        <v>39253</v>
      </c>
      <c r="D128" s="7">
        <v>7377.14</v>
      </c>
      <c r="E128" s="2"/>
      <c r="H128" s="1"/>
      <c r="I128" s="1"/>
      <c r="AP128"/>
      <c r="AQ128"/>
    </row>
    <row r="129" spans="1:43" x14ac:dyDescent="0.25">
      <c r="A129" s="4">
        <v>39262</v>
      </c>
      <c r="B129" s="5">
        <v>35.770000000000003</v>
      </c>
      <c r="C129" s="39">
        <v>39254</v>
      </c>
      <c r="D129" s="7">
        <v>7379.04</v>
      </c>
      <c r="E129" s="2"/>
      <c r="H129" s="1"/>
      <c r="I129" s="1"/>
      <c r="AP129"/>
      <c r="AQ129"/>
    </row>
    <row r="130" spans="1:43" x14ac:dyDescent="0.25">
      <c r="A130" s="4">
        <v>39265</v>
      </c>
      <c r="B130" s="5">
        <v>35.75</v>
      </c>
      <c r="C130" s="39">
        <v>39255</v>
      </c>
      <c r="D130" s="7">
        <v>7272.53</v>
      </c>
      <c r="E130" s="2"/>
      <c r="H130" s="1"/>
      <c r="I130" s="1"/>
      <c r="AP130"/>
      <c r="AQ130"/>
    </row>
    <row r="131" spans="1:43" x14ac:dyDescent="0.25">
      <c r="A131" s="4">
        <v>39266</v>
      </c>
      <c r="B131" s="5">
        <v>36.17</v>
      </c>
      <c r="C131" s="39">
        <v>39258</v>
      </c>
      <c r="D131" s="7">
        <v>7266.83</v>
      </c>
      <c r="E131" s="2"/>
      <c r="H131" s="1"/>
      <c r="I131" s="1"/>
      <c r="AP131"/>
      <c r="AQ131"/>
    </row>
    <row r="132" spans="1:43" x14ac:dyDescent="0.25">
      <c r="A132" s="4">
        <v>39268</v>
      </c>
      <c r="B132" s="5">
        <v>36.020000000000003</v>
      </c>
      <c r="C132" s="39">
        <v>39259</v>
      </c>
      <c r="D132" s="7">
        <v>7230.69</v>
      </c>
      <c r="E132" s="2"/>
      <c r="H132" s="1"/>
      <c r="I132" s="1"/>
      <c r="AP132"/>
      <c r="AQ132"/>
    </row>
    <row r="133" spans="1:43" x14ac:dyDescent="0.25">
      <c r="A133" s="4">
        <v>39269</v>
      </c>
      <c r="B133" s="5">
        <v>35.96</v>
      </c>
      <c r="C133" s="39">
        <v>39260</v>
      </c>
      <c r="D133" s="7">
        <v>7238.3</v>
      </c>
      <c r="E133" s="2"/>
      <c r="H133" s="1"/>
      <c r="I133" s="1"/>
      <c r="AP133"/>
      <c r="AQ133"/>
    </row>
    <row r="134" spans="1:43" x14ac:dyDescent="0.25">
      <c r="A134" s="4">
        <v>39272</v>
      </c>
      <c r="B134" s="5">
        <v>36.090000000000003</v>
      </c>
      <c r="C134" s="39">
        <v>39261</v>
      </c>
      <c r="D134" s="7">
        <v>7249.71</v>
      </c>
      <c r="E134" s="2"/>
      <c r="H134" s="1"/>
      <c r="I134" s="1"/>
      <c r="AP134"/>
      <c r="AQ134"/>
    </row>
    <row r="135" spans="1:43" x14ac:dyDescent="0.25">
      <c r="A135" s="4">
        <v>39273</v>
      </c>
      <c r="B135" s="5">
        <v>35.42</v>
      </c>
      <c r="C135" s="39">
        <v>39262</v>
      </c>
      <c r="D135" s="7">
        <v>7280.14</v>
      </c>
      <c r="E135" s="2"/>
      <c r="H135" s="1"/>
      <c r="I135" s="1"/>
      <c r="AP135"/>
      <c r="AQ135"/>
    </row>
    <row r="136" spans="1:43" x14ac:dyDescent="0.25">
      <c r="A136" s="4">
        <v>39274</v>
      </c>
      <c r="B136" s="5">
        <v>35.700000000000003</v>
      </c>
      <c r="C136" s="39">
        <v>39265</v>
      </c>
      <c r="D136" s="7">
        <v>7276.34</v>
      </c>
      <c r="E136" s="2"/>
      <c r="H136" s="1"/>
      <c r="I136" s="1"/>
      <c r="AP136"/>
      <c r="AQ136"/>
    </row>
    <row r="137" spans="1:43" x14ac:dyDescent="0.25">
      <c r="A137" s="4">
        <v>39275</v>
      </c>
      <c r="B137" s="5">
        <v>36.450000000000003</v>
      </c>
      <c r="C137" s="39">
        <v>39266</v>
      </c>
      <c r="D137" s="7">
        <v>7360.02</v>
      </c>
      <c r="E137" s="2"/>
      <c r="H137" s="1"/>
      <c r="I137" s="1"/>
      <c r="AP137"/>
      <c r="AQ137"/>
    </row>
    <row r="138" spans="1:43" x14ac:dyDescent="0.25">
      <c r="A138" s="4">
        <v>39276</v>
      </c>
      <c r="B138" s="5">
        <v>36.909999999999997</v>
      </c>
      <c r="C138" s="39">
        <v>39267</v>
      </c>
      <c r="D138" s="7">
        <v>7360.02</v>
      </c>
      <c r="E138" s="2"/>
      <c r="H138" s="1"/>
      <c r="I138" s="1"/>
      <c r="AP138"/>
      <c r="AQ138"/>
    </row>
    <row r="139" spans="1:43" x14ac:dyDescent="0.25">
      <c r="A139" s="4">
        <v>39279</v>
      </c>
      <c r="B139" s="5">
        <v>37.49</v>
      </c>
      <c r="C139" s="39">
        <v>39268</v>
      </c>
      <c r="D139" s="7">
        <v>7329.59</v>
      </c>
      <c r="E139" s="2"/>
      <c r="H139" s="1"/>
      <c r="I139" s="1"/>
      <c r="AP139"/>
      <c r="AQ139"/>
    </row>
    <row r="140" spans="1:43" x14ac:dyDescent="0.25">
      <c r="A140" s="4">
        <v>39280</v>
      </c>
      <c r="B140" s="5">
        <v>38.04</v>
      </c>
      <c r="C140" s="39">
        <v>39269</v>
      </c>
      <c r="D140" s="7">
        <v>7318.18</v>
      </c>
      <c r="E140" s="2"/>
      <c r="H140" s="1"/>
      <c r="I140" s="1"/>
      <c r="AP140"/>
      <c r="AQ140"/>
    </row>
    <row r="141" spans="1:43" x14ac:dyDescent="0.25">
      <c r="A141" s="4">
        <v>39281</v>
      </c>
      <c r="B141" s="5">
        <v>37.799999999999997</v>
      </c>
      <c r="C141" s="39">
        <v>39272</v>
      </c>
      <c r="D141" s="7">
        <v>7344.8</v>
      </c>
      <c r="E141" s="2"/>
      <c r="H141" s="1"/>
      <c r="I141" s="1"/>
      <c r="AP141"/>
      <c r="AQ141"/>
    </row>
    <row r="142" spans="1:43" x14ac:dyDescent="0.25">
      <c r="A142" s="4">
        <v>39282</v>
      </c>
      <c r="B142" s="5">
        <v>38.04</v>
      </c>
      <c r="C142" s="39">
        <v>39273</v>
      </c>
      <c r="D142" s="7">
        <v>7207.87</v>
      </c>
      <c r="E142" s="2"/>
      <c r="H142" s="1"/>
      <c r="I142" s="1"/>
      <c r="AP142"/>
      <c r="AQ142"/>
    </row>
    <row r="143" spans="1:43" x14ac:dyDescent="0.25">
      <c r="A143" s="4">
        <v>39283</v>
      </c>
      <c r="B143" s="5">
        <v>37.49</v>
      </c>
      <c r="C143" s="39">
        <v>39274</v>
      </c>
      <c r="D143" s="7">
        <v>7264.93</v>
      </c>
      <c r="E143" s="2"/>
      <c r="H143" s="1"/>
      <c r="I143" s="1"/>
      <c r="AP143"/>
      <c r="AQ143"/>
    </row>
    <row r="144" spans="1:43" x14ac:dyDescent="0.25">
      <c r="A144" s="4">
        <v>39286</v>
      </c>
      <c r="B144" s="5">
        <v>38.15</v>
      </c>
      <c r="C144" s="39">
        <v>39275</v>
      </c>
      <c r="D144" s="7">
        <v>7417.07</v>
      </c>
      <c r="E144" s="2"/>
      <c r="H144" s="1"/>
      <c r="I144" s="1"/>
      <c r="AP144"/>
      <c r="AQ144"/>
    </row>
    <row r="145" spans="1:43" x14ac:dyDescent="0.25">
      <c r="A145" s="4">
        <v>39287</v>
      </c>
      <c r="B145" s="5">
        <v>37.590000000000003</v>
      </c>
      <c r="C145" s="39">
        <v>39276</v>
      </c>
      <c r="D145" s="7">
        <v>7512.16</v>
      </c>
      <c r="E145" s="2"/>
      <c r="H145" s="1"/>
      <c r="I145" s="1"/>
      <c r="AP145"/>
      <c r="AQ145"/>
    </row>
    <row r="146" spans="1:43" x14ac:dyDescent="0.25">
      <c r="A146" s="4">
        <v>39288</v>
      </c>
      <c r="B146" s="5">
        <v>37.770000000000003</v>
      </c>
      <c r="C146" s="39">
        <v>39279</v>
      </c>
      <c r="D146" s="7">
        <v>7630.07</v>
      </c>
      <c r="E146" s="2"/>
      <c r="H146" s="1"/>
      <c r="I146" s="1"/>
      <c r="AP146"/>
      <c r="AQ146"/>
    </row>
    <row r="147" spans="1:43" x14ac:dyDescent="0.25">
      <c r="A147" s="4">
        <v>39289</v>
      </c>
      <c r="B147" s="5">
        <v>36.94</v>
      </c>
      <c r="C147" s="39">
        <v>39280</v>
      </c>
      <c r="D147" s="7">
        <v>7742.28</v>
      </c>
      <c r="E147" s="2"/>
      <c r="H147" s="1"/>
      <c r="I147" s="1"/>
      <c r="AP147"/>
      <c r="AQ147"/>
    </row>
    <row r="148" spans="1:43" x14ac:dyDescent="0.25">
      <c r="A148" s="4">
        <v>39290</v>
      </c>
      <c r="B148" s="5">
        <v>36.25</v>
      </c>
      <c r="C148" s="39">
        <v>39281</v>
      </c>
      <c r="D148" s="7">
        <v>7692.84</v>
      </c>
      <c r="E148" s="2"/>
      <c r="H148" s="1"/>
      <c r="I148" s="1"/>
      <c r="AP148"/>
      <c r="AQ148"/>
    </row>
    <row r="149" spans="1:43" x14ac:dyDescent="0.25">
      <c r="A149" s="4">
        <v>39293</v>
      </c>
      <c r="B149" s="5">
        <v>36.700000000000003</v>
      </c>
      <c r="C149" s="39">
        <v>39282</v>
      </c>
      <c r="D149" s="7">
        <v>7742.28</v>
      </c>
      <c r="E149" s="2"/>
      <c r="H149" s="1"/>
      <c r="I149" s="1"/>
      <c r="AP149"/>
      <c r="AQ149"/>
    </row>
    <row r="150" spans="1:43" x14ac:dyDescent="0.25">
      <c r="A150" s="4">
        <v>39294</v>
      </c>
      <c r="B150" s="5">
        <v>36.22</v>
      </c>
      <c r="C150" s="39">
        <v>39283</v>
      </c>
      <c r="D150" s="7">
        <v>7630.07</v>
      </c>
      <c r="E150" s="2"/>
      <c r="H150" s="1"/>
      <c r="I150" s="1"/>
      <c r="AP150"/>
      <c r="AQ150"/>
    </row>
    <row r="151" spans="1:43" x14ac:dyDescent="0.25">
      <c r="A151" s="4">
        <v>39295</v>
      </c>
      <c r="B151" s="5">
        <v>36.4</v>
      </c>
      <c r="C151" s="39">
        <v>39286</v>
      </c>
      <c r="D151" s="7">
        <v>7763.2</v>
      </c>
      <c r="E151" s="2"/>
      <c r="H151" s="1"/>
      <c r="I151" s="1"/>
      <c r="AP151"/>
      <c r="AQ151"/>
    </row>
    <row r="152" spans="1:43" x14ac:dyDescent="0.25">
      <c r="A152" s="4">
        <v>39296</v>
      </c>
      <c r="B152" s="5">
        <v>36.47</v>
      </c>
      <c r="C152" s="39">
        <v>39287</v>
      </c>
      <c r="D152" s="7">
        <v>7649.09</v>
      </c>
      <c r="E152" s="2"/>
      <c r="H152" s="1"/>
      <c r="I152" s="1"/>
      <c r="AP152"/>
      <c r="AQ152"/>
    </row>
    <row r="153" spans="1:43" x14ac:dyDescent="0.25">
      <c r="A153" s="4">
        <v>39297</v>
      </c>
      <c r="B153" s="5">
        <v>35.57</v>
      </c>
      <c r="C153" s="39">
        <v>39288</v>
      </c>
      <c r="D153" s="7">
        <v>7687.13</v>
      </c>
      <c r="E153" s="2"/>
      <c r="H153" s="1"/>
      <c r="I153" s="1"/>
      <c r="AP153"/>
      <c r="AQ153"/>
    </row>
    <row r="154" spans="1:43" x14ac:dyDescent="0.25">
      <c r="A154" s="4">
        <v>39300</v>
      </c>
      <c r="B154" s="5">
        <v>36.54</v>
      </c>
      <c r="C154" s="39">
        <v>39289</v>
      </c>
      <c r="D154" s="7">
        <v>7517.87</v>
      </c>
      <c r="E154" s="2"/>
      <c r="H154" s="1"/>
      <c r="I154" s="1"/>
      <c r="AP154"/>
      <c r="AQ154"/>
    </row>
    <row r="155" spans="1:43" x14ac:dyDescent="0.25">
      <c r="A155" s="4">
        <v>39301</v>
      </c>
      <c r="B155" s="5">
        <v>36.89</v>
      </c>
      <c r="C155" s="39">
        <v>39290</v>
      </c>
      <c r="D155" s="7">
        <v>7377.13</v>
      </c>
      <c r="E155" s="2"/>
      <c r="H155" s="1"/>
      <c r="I155" s="1"/>
      <c r="AP155"/>
      <c r="AQ155"/>
    </row>
    <row r="156" spans="1:43" x14ac:dyDescent="0.25">
      <c r="A156" s="4">
        <v>39302</v>
      </c>
      <c r="B156" s="5">
        <v>37.81</v>
      </c>
      <c r="C156" s="39">
        <v>39293</v>
      </c>
      <c r="D156" s="7">
        <v>7468.42</v>
      </c>
      <c r="E156" s="2"/>
      <c r="H156" s="1"/>
      <c r="I156" s="1"/>
      <c r="AP156"/>
      <c r="AQ156"/>
    </row>
    <row r="157" spans="1:43" x14ac:dyDescent="0.25">
      <c r="A157" s="4">
        <v>39303</v>
      </c>
      <c r="B157" s="5">
        <v>36.39</v>
      </c>
      <c r="C157" s="39">
        <v>39294</v>
      </c>
      <c r="D157" s="7">
        <v>7371.43</v>
      </c>
      <c r="E157" s="2"/>
      <c r="H157" s="1"/>
      <c r="I157" s="1"/>
      <c r="AP157"/>
      <c r="AQ157"/>
    </row>
    <row r="158" spans="1:43" x14ac:dyDescent="0.25">
      <c r="A158" s="4">
        <v>39304</v>
      </c>
      <c r="B158" s="5">
        <v>35.729999999999997</v>
      </c>
      <c r="C158" s="39">
        <v>39295</v>
      </c>
      <c r="D158" s="7">
        <v>7407.56</v>
      </c>
      <c r="E158" s="2"/>
      <c r="H158" s="1"/>
      <c r="I158" s="1"/>
      <c r="AP158"/>
      <c r="AQ158"/>
    </row>
    <row r="159" spans="1:43" x14ac:dyDescent="0.25">
      <c r="A159" s="4">
        <v>39307</v>
      </c>
      <c r="B159" s="5">
        <v>35.67</v>
      </c>
      <c r="C159" s="39">
        <v>39296</v>
      </c>
      <c r="D159" s="7">
        <v>7422.78</v>
      </c>
      <c r="E159" s="2"/>
      <c r="H159" s="1"/>
      <c r="I159" s="1"/>
      <c r="AP159"/>
      <c r="AQ159"/>
    </row>
    <row r="160" spans="1:43" x14ac:dyDescent="0.25">
      <c r="A160" s="4">
        <v>39308</v>
      </c>
      <c r="B160" s="5">
        <v>35.21</v>
      </c>
      <c r="C160" s="39">
        <v>39297</v>
      </c>
      <c r="D160" s="7">
        <v>7238.3</v>
      </c>
      <c r="E160" s="2"/>
      <c r="H160" s="1"/>
      <c r="I160" s="1"/>
      <c r="AP160"/>
      <c r="AQ160"/>
    </row>
    <row r="161" spans="1:43" x14ac:dyDescent="0.25">
      <c r="A161" s="4">
        <v>39309</v>
      </c>
      <c r="B161" s="5">
        <v>34.479999999999997</v>
      </c>
      <c r="C161" s="39">
        <v>39300</v>
      </c>
      <c r="D161" s="7">
        <v>7436.09</v>
      </c>
      <c r="E161" s="2"/>
      <c r="H161" s="1"/>
      <c r="I161" s="1"/>
      <c r="AP161"/>
      <c r="AQ161"/>
    </row>
    <row r="162" spans="1:43" x14ac:dyDescent="0.25">
      <c r="A162" s="4">
        <v>39310</v>
      </c>
      <c r="B162" s="5">
        <v>34.76</v>
      </c>
      <c r="C162" s="39">
        <v>39301</v>
      </c>
      <c r="D162" s="7">
        <v>7508.36</v>
      </c>
      <c r="E162" s="2"/>
      <c r="H162" s="1"/>
      <c r="I162" s="1"/>
      <c r="AP162"/>
      <c r="AQ162"/>
    </row>
    <row r="163" spans="1:43" x14ac:dyDescent="0.25">
      <c r="A163" s="4">
        <v>39311</v>
      </c>
      <c r="B163" s="5">
        <v>35.93</v>
      </c>
      <c r="C163" s="39">
        <v>39302</v>
      </c>
      <c r="D163" s="7">
        <v>7694.73</v>
      </c>
      <c r="E163" s="2"/>
      <c r="H163" s="1"/>
      <c r="I163" s="1"/>
      <c r="AP163"/>
      <c r="AQ163"/>
    </row>
    <row r="164" spans="1:43" x14ac:dyDescent="0.25">
      <c r="A164" s="4">
        <v>39314</v>
      </c>
      <c r="B164" s="5">
        <v>35.72</v>
      </c>
      <c r="C164" s="39">
        <v>39303</v>
      </c>
      <c r="D164" s="7">
        <v>7405.66</v>
      </c>
      <c r="E164" s="2"/>
      <c r="H164" s="1"/>
      <c r="I164" s="1"/>
      <c r="AP164"/>
      <c r="AQ164"/>
    </row>
    <row r="165" spans="1:43" x14ac:dyDescent="0.25">
      <c r="A165" s="4">
        <v>39315</v>
      </c>
      <c r="B165" s="5">
        <v>35.840000000000003</v>
      </c>
      <c r="C165" s="39">
        <v>39304</v>
      </c>
      <c r="D165" s="7">
        <v>7270.63</v>
      </c>
      <c r="E165" s="2"/>
      <c r="H165" s="1"/>
      <c r="I165" s="1"/>
      <c r="AP165"/>
      <c r="AQ165"/>
    </row>
    <row r="166" spans="1:43" x14ac:dyDescent="0.25">
      <c r="A166" s="4">
        <v>39316</v>
      </c>
      <c r="B166" s="5">
        <v>36.58</v>
      </c>
      <c r="C166" s="39">
        <v>39307</v>
      </c>
      <c r="D166" s="7">
        <v>7259.22</v>
      </c>
      <c r="E166" s="2"/>
      <c r="H166" s="1"/>
      <c r="I166" s="1"/>
      <c r="AP166"/>
      <c r="AQ166"/>
    </row>
    <row r="167" spans="1:43" x14ac:dyDescent="0.25">
      <c r="A167" s="4">
        <v>39317</v>
      </c>
      <c r="B167" s="5">
        <v>36.56</v>
      </c>
      <c r="C167" s="39">
        <v>39308</v>
      </c>
      <c r="D167" s="7">
        <v>7166.03</v>
      </c>
      <c r="E167" s="2"/>
      <c r="H167" s="1"/>
      <c r="I167" s="1"/>
      <c r="AP167"/>
      <c r="AQ167"/>
    </row>
    <row r="168" spans="1:43" x14ac:dyDescent="0.25">
      <c r="A168" s="4">
        <v>39318</v>
      </c>
      <c r="B168" s="5">
        <v>36.83</v>
      </c>
      <c r="C168" s="39">
        <v>39309</v>
      </c>
      <c r="D168" s="7">
        <v>7017.69</v>
      </c>
      <c r="E168" s="2"/>
      <c r="H168" s="1"/>
      <c r="I168" s="1"/>
      <c r="AP168"/>
      <c r="AQ168"/>
    </row>
    <row r="169" spans="1:43" x14ac:dyDescent="0.25">
      <c r="A169" s="4">
        <v>39321</v>
      </c>
      <c r="B169" s="5">
        <v>36.450000000000003</v>
      </c>
      <c r="C169" s="39">
        <v>39310</v>
      </c>
      <c r="D169" s="7">
        <v>7074.75</v>
      </c>
      <c r="E169" s="2"/>
      <c r="H169" s="1"/>
      <c r="I169" s="1"/>
      <c r="AP169"/>
      <c r="AQ169"/>
    </row>
    <row r="170" spans="1:43" x14ac:dyDescent="0.25">
      <c r="A170" s="4">
        <v>39322</v>
      </c>
      <c r="B170" s="5">
        <v>35.56</v>
      </c>
      <c r="C170" s="39">
        <v>39311</v>
      </c>
      <c r="D170" s="7">
        <v>7312.47</v>
      </c>
      <c r="E170" s="2"/>
      <c r="H170" s="1"/>
      <c r="I170" s="1"/>
      <c r="AP170"/>
      <c r="AQ170"/>
    </row>
    <row r="171" spans="1:43" x14ac:dyDescent="0.25">
      <c r="A171" s="4">
        <v>39323</v>
      </c>
      <c r="B171" s="5">
        <v>36.17</v>
      </c>
      <c r="C171" s="39">
        <v>39314</v>
      </c>
      <c r="D171" s="7">
        <v>7268.73</v>
      </c>
      <c r="E171" s="2"/>
      <c r="H171" s="1"/>
      <c r="I171" s="1"/>
      <c r="AP171"/>
      <c r="AQ171"/>
    </row>
    <row r="172" spans="1:43" x14ac:dyDescent="0.25">
      <c r="A172" s="4">
        <v>39324</v>
      </c>
      <c r="B172" s="5">
        <v>35.880000000000003</v>
      </c>
      <c r="C172" s="39">
        <v>39315</v>
      </c>
      <c r="D172" s="7">
        <v>7293.45</v>
      </c>
      <c r="E172" s="2"/>
      <c r="H172" s="1"/>
      <c r="I172" s="1"/>
      <c r="AP172"/>
      <c r="AQ172"/>
    </row>
    <row r="173" spans="1:43" x14ac:dyDescent="0.25">
      <c r="A173" s="4">
        <v>39325</v>
      </c>
      <c r="B173" s="5">
        <v>36.32</v>
      </c>
      <c r="C173" s="39">
        <v>39316</v>
      </c>
      <c r="D173" s="7">
        <v>7443.7</v>
      </c>
      <c r="E173" s="2"/>
      <c r="H173" s="1"/>
      <c r="I173" s="1"/>
      <c r="AP173"/>
      <c r="AQ173"/>
    </row>
    <row r="174" spans="1:43" x14ac:dyDescent="0.25">
      <c r="A174" s="4">
        <v>39329</v>
      </c>
      <c r="B174" s="5">
        <v>36.479999999999997</v>
      </c>
      <c r="C174" s="39">
        <v>39317</v>
      </c>
      <c r="D174" s="7">
        <v>7439.89</v>
      </c>
      <c r="E174" s="2"/>
      <c r="H174" s="1"/>
      <c r="I174" s="1"/>
      <c r="AP174"/>
      <c r="AQ174"/>
    </row>
    <row r="175" spans="1:43" x14ac:dyDescent="0.25">
      <c r="A175" s="4">
        <v>39330</v>
      </c>
      <c r="B175" s="5">
        <v>36.21</v>
      </c>
      <c r="C175" s="39">
        <v>39318</v>
      </c>
      <c r="D175" s="7">
        <v>7495.04</v>
      </c>
      <c r="E175" s="2"/>
      <c r="H175" s="1"/>
      <c r="I175" s="1"/>
      <c r="AP175"/>
      <c r="AQ175"/>
    </row>
    <row r="176" spans="1:43" x14ac:dyDescent="0.25">
      <c r="A176" s="4">
        <v>39331</v>
      </c>
      <c r="B176" s="5">
        <v>36.82</v>
      </c>
      <c r="C176" s="39">
        <v>39321</v>
      </c>
      <c r="D176" s="7">
        <v>7417.07</v>
      </c>
      <c r="E176" s="2"/>
      <c r="H176" s="1"/>
      <c r="I176" s="1"/>
      <c r="AP176"/>
      <c r="AQ176"/>
    </row>
    <row r="177" spans="1:43" x14ac:dyDescent="0.25">
      <c r="A177" s="4">
        <v>39332</v>
      </c>
      <c r="B177" s="5">
        <v>36.21</v>
      </c>
      <c r="C177" s="39">
        <v>39322</v>
      </c>
      <c r="D177" s="7">
        <v>7236.4</v>
      </c>
      <c r="E177" s="2"/>
      <c r="H177" s="1"/>
      <c r="I177" s="1"/>
      <c r="AP177"/>
      <c r="AQ177"/>
    </row>
    <row r="178" spans="1:43" x14ac:dyDescent="0.25">
      <c r="A178" s="4">
        <v>39335</v>
      </c>
      <c r="B178" s="5">
        <v>36.619999999999997</v>
      </c>
      <c r="C178" s="39">
        <v>39323</v>
      </c>
      <c r="D178" s="7">
        <v>7361.92</v>
      </c>
      <c r="E178" s="2"/>
      <c r="H178" s="1"/>
      <c r="I178" s="1"/>
      <c r="AP178"/>
      <c r="AQ178"/>
    </row>
    <row r="179" spans="1:43" x14ac:dyDescent="0.25">
      <c r="A179" s="4">
        <v>39336</v>
      </c>
      <c r="B179" s="5">
        <v>36.909999999999997</v>
      </c>
      <c r="C179" s="39">
        <v>39324</v>
      </c>
      <c r="D179" s="7">
        <v>7302.96</v>
      </c>
      <c r="E179" s="2"/>
      <c r="H179" s="1"/>
      <c r="I179" s="1"/>
      <c r="AP179"/>
      <c r="AQ179"/>
    </row>
    <row r="180" spans="1:43" x14ac:dyDescent="0.25">
      <c r="A180" s="4">
        <v>39337</v>
      </c>
      <c r="B180" s="5">
        <v>37.29</v>
      </c>
      <c r="C180" s="39">
        <v>39325</v>
      </c>
      <c r="D180" s="7">
        <v>7392.35</v>
      </c>
      <c r="E180" s="2"/>
      <c r="H180" s="1"/>
      <c r="I180" s="1"/>
      <c r="AP180"/>
      <c r="AQ180"/>
    </row>
    <row r="181" spans="1:43" x14ac:dyDescent="0.25">
      <c r="A181" s="4">
        <v>39338</v>
      </c>
      <c r="B181" s="5">
        <v>37.86</v>
      </c>
      <c r="C181" s="39">
        <v>39328</v>
      </c>
      <c r="D181" s="7">
        <v>7392.35</v>
      </c>
      <c r="E181" s="2"/>
      <c r="H181" s="1"/>
      <c r="I181" s="1"/>
      <c r="AP181"/>
      <c r="AQ181"/>
    </row>
    <row r="182" spans="1:43" x14ac:dyDescent="0.25">
      <c r="A182" s="4">
        <v>39339</v>
      </c>
      <c r="B182" s="5">
        <v>37.71</v>
      </c>
      <c r="C182" s="39">
        <v>39329</v>
      </c>
      <c r="D182" s="7">
        <v>7424.68</v>
      </c>
      <c r="E182" s="2"/>
      <c r="H182" s="1"/>
      <c r="I182" s="1"/>
      <c r="AP182"/>
      <c r="AQ182"/>
    </row>
    <row r="183" spans="1:43" x14ac:dyDescent="0.25">
      <c r="A183" s="4">
        <v>39342</v>
      </c>
      <c r="B183" s="5">
        <v>37.549999999999997</v>
      </c>
      <c r="C183" s="39">
        <v>39330</v>
      </c>
      <c r="D183" s="7">
        <v>7369.53</v>
      </c>
      <c r="E183" s="2"/>
      <c r="H183" s="1"/>
      <c r="I183" s="1"/>
      <c r="AP183"/>
      <c r="AQ183"/>
    </row>
    <row r="184" spans="1:43" x14ac:dyDescent="0.25">
      <c r="A184" s="4">
        <v>39343</v>
      </c>
      <c r="B184" s="5">
        <v>38.950000000000003</v>
      </c>
      <c r="C184" s="39">
        <v>39331</v>
      </c>
      <c r="D184" s="7">
        <v>7493.14</v>
      </c>
      <c r="E184" s="2"/>
      <c r="H184" s="1"/>
      <c r="I184" s="1"/>
      <c r="AP184"/>
      <c r="AQ184"/>
    </row>
    <row r="185" spans="1:43" x14ac:dyDescent="0.25">
      <c r="A185" s="4">
        <v>39344</v>
      </c>
      <c r="B185" s="5">
        <v>39.03</v>
      </c>
      <c r="C185" s="39">
        <v>39332</v>
      </c>
      <c r="D185" s="7">
        <v>7369.53</v>
      </c>
      <c r="E185" s="2"/>
      <c r="H185" s="1"/>
      <c r="I185" s="1"/>
      <c r="AP185"/>
      <c r="AQ185"/>
    </row>
    <row r="186" spans="1:43" x14ac:dyDescent="0.25">
      <c r="A186" s="4">
        <v>39345</v>
      </c>
      <c r="B186" s="5">
        <v>38.799999999999997</v>
      </c>
      <c r="C186" s="39">
        <v>39335</v>
      </c>
      <c r="D186" s="7">
        <v>7453.2</v>
      </c>
      <c r="E186" s="2"/>
      <c r="H186" s="1"/>
      <c r="I186" s="1"/>
      <c r="AP186"/>
      <c r="AQ186"/>
    </row>
    <row r="187" spans="1:43" x14ac:dyDescent="0.25">
      <c r="A187" s="4">
        <v>39346</v>
      </c>
      <c r="B187" s="5">
        <v>38.81</v>
      </c>
      <c r="C187" s="39">
        <v>39336</v>
      </c>
      <c r="D187" s="7">
        <v>7512.16</v>
      </c>
      <c r="E187" s="2"/>
      <c r="H187" s="1"/>
      <c r="I187" s="1"/>
      <c r="AP187"/>
      <c r="AQ187"/>
    </row>
    <row r="188" spans="1:43" x14ac:dyDescent="0.25">
      <c r="A188" s="4">
        <v>39349</v>
      </c>
      <c r="B188" s="5">
        <v>38.43</v>
      </c>
      <c r="C188" s="39">
        <v>39337</v>
      </c>
      <c r="D188" s="7">
        <v>7588.23</v>
      </c>
      <c r="E188" s="2"/>
      <c r="H188" s="1"/>
      <c r="I188" s="1"/>
      <c r="AP188"/>
      <c r="AQ188"/>
    </row>
    <row r="189" spans="1:43" x14ac:dyDescent="0.25">
      <c r="A189" s="4">
        <v>39350</v>
      </c>
      <c r="B189" s="5">
        <v>38.67</v>
      </c>
      <c r="C189" s="39">
        <v>39338</v>
      </c>
      <c r="D189" s="7">
        <v>7704.25</v>
      </c>
      <c r="E189" s="2"/>
      <c r="H189" s="1"/>
      <c r="I189" s="1"/>
      <c r="AP189"/>
      <c r="AQ189"/>
    </row>
    <row r="190" spans="1:43" x14ac:dyDescent="0.25">
      <c r="A190" s="4">
        <v>39351</v>
      </c>
      <c r="B190" s="5">
        <v>38.83</v>
      </c>
      <c r="C190" s="39">
        <v>39339</v>
      </c>
      <c r="D190" s="7">
        <v>7673.82</v>
      </c>
      <c r="E190" s="2"/>
      <c r="H190" s="1"/>
      <c r="I190" s="1"/>
      <c r="AP190"/>
      <c r="AQ190"/>
    </row>
    <row r="191" spans="1:43" x14ac:dyDescent="0.25">
      <c r="A191" s="4">
        <v>39352</v>
      </c>
      <c r="B191" s="5">
        <v>38.94</v>
      </c>
      <c r="C191" s="39">
        <v>39342</v>
      </c>
      <c r="D191" s="7">
        <v>7641.48</v>
      </c>
      <c r="E191" s="2"/>
      <c r="H191" s="1"/>
      <c r="I191" s="1"/>
      <c r="AP191"/>
      <c r="AQ191"/>
    </row>
    <row r="192" spans="1:43" x14ac:dyDescent="0.25">
      <c r="A192" s="4">
        <v>39353</v>
      </c>
      <c r="B192" s="5">
        <v>38.950000000000003</v>
      </c>
      <c r="C192" s="39">
        <v>39343</v>
      </c>
      <c r="D192" s="7">
        <v>7926.76</v>
      </c>
      <c r="E192" s="2"/>
      <c r="H192" s="1"/>
      <c r="I192" s="1"/>
      <c r="AP192"/>
      <c r="AQ192"/>
    </row>
    <row r="193" spans="1:43" x14ac:dyDescent="0.25">
      <c r="A193" s="4">
        <v>39356</v>
      </c>
      <c r="B193" s="5">
        <v>39.53</v>
      </c>
      <c r="C193" s="39">
        <v>39344</v>
      </c>
      <c r="D193" s="7">
        <v>7943.87</v>
      </c>
      <c r="E193" s="2"/>
      <c r="H193" s="1"/>
      <c r="I193" s="1"/>
      <c r="AP193"/>
      <c r="AQ193"/>
    </row>
    <row r="194" spans="1:43" x14ac:dyDescent="0.25">
      <c r="A194" s="4">
        <v>39357</v>
      </c>
      <c r="B194" s="5">
        <v>39.630000000000003</v>
      </c>
      <c r="C194" s="39">
        <v>39345</v>
      </c>
      <c r="D194" s="7">
        <v>7896.33</v>
      </c>
      <c r="E194" s="2"/>
      <c r="H194" s="1"/>
      <c r="I194" s="1"/>
      <c r="AP194"/>
      <c r="AQ194"/>
    </row>
    <row r="195" spans="1:43" x14ac:dyDescent="0.25">
      <c r="A195" s="4">
        <v>39358</v>
      </c>
      <c r="B195" s="5">
        <v>39.090000000000003</v>
      </c>
      <c r="C195" s="39">
        <v>39346</v>
      </c>
      <c r="D195" s="7">
        <v>7898.24</v>
      </c>
      <c r="E195" s="2"/>
      <c r="H195" s="1"/>
      <c r="I195" s="1"/>
      <c r="AP195"/>
      <c r="AQ195"/>
    </row>
    <row r="196" spans="1:43" x14ac:dyDescent="0.25">
      <c r="A196" s="4">
        <v>39359</v>
      </c>
      <c r="B196" s="5">
        <v>39.229999999999997</v>
      </c>
      <c r="C196" s="39">
        <v>39349</v>
      </c>
      <c r="D196" s="7">
        <v>7821.65</v>
      </c>
      <c r="E196" s="2"/>
      <c r="H196" s="1"/>
      <c r="I196" s="1"/>
      <c r="AP196"/>
      <c r="AQ196"/>
    </row>
    <row r="197" spans="1:43" x14ac:dyDescent="0.25">
      <c r="A197" s="4">
        <v>39360</v>
      </c>
      <c r="B197" s="5">
        <v>39.299999999999997</v>
      </c>
      <c r="C197" s="39">
        <v>39350</v>
      </c>
      <c r="D197" s="7">
        <v>7869.52</v>
      </c>
      <c r="E197" s="2"/>
      <c r="H197" s="1"/>
      <c r="I197" s="1"/>
      <c r="AP197"/>
      <c r="AQ197"/>
    </row>
    <row r="198" spans="1:43" x14ac:dyDescent="0.25">
      <c r="A198" s="4">
        <v>39363</v>
      </c>
      <c r="B198" s="5">
        <v>39.07</v>
      </c>
      <c r="C198" s="39">
        <v>39351</v>
      </c>
      <c r="D198" s="7">
        <v>7902.07</v>
      </c>
      <c r="E198" s="2"/>
      <c r="H198" s="1"/>
      <c r="I198" s="1"/>
      <c r="AP198"/>
      <c r="AQ198"/>
    </row>
    <row r="199" spans="1:43" x14ac:dyDescent="0.25">
      <c r="A199" s="4">
        <v>39364</v>
      </c>
      <c r="B199" s="5">
        <v>39.53</v>
      </c>
      <c r="C199" s="39">
        <v>39352</v>
      </c>
      <c r="D199" s="7">
        <v>7925.05</v>
      </c>
      <c r="E199" s="2"/>
      <c r="H199" s="1"/>
      <c r="I199" s="1"/>
      <c r="AP199"/>
      <c r="AQ199"/>
    </row>
    <row r="200" spans="1:43" x14ac:dyDescent="0.25">
      <c r="A200" s="4">
        <v>39365</v>
      </c>
      <c r="B200" s="5">
        <v>39.340000000000003</v>
      </c>
      <c r="C200" s="39">
        <v>39353</v>
      </c>
      <c r="D200" s="7">
        <v>7926.96</v>
      </c>
      <c r="E200" s="2"/>
      <c r="H200" s="1"/>
      <c r="I200" s="1"/>
      <c r="AP200"/>
      <c r="AQ200"/>
    </row>
    <row r="201" spans="1:43" x14ac:dyDescent="0.25">
      <c r="A201" s="4">
        <v>39366</v>
      </c>
      <c r="B201" s="5">
        <v>39.14</v>
      </c>
      <c r="C201" s="39">
        <v>39356</v>
      </c>
      <c r="D201" s="7">
        <v>8045.68</v>
      </c>
      <c r="E201" s="2"/>
      <c r="H201" s="1"/>
      <c r="I201" s="1"/>
      <c r="AP201"/>
      <c r="AQ201"/>
    </row>
    <row r="202" spans="1:43" x14ac:dyDescent="0.25">
      <c r="A202" s="4">
        <v>39367</v>
      </c>
      <c r="B202" s="5">
        <v>38.6</v>
      </c>
      <c r="C202" s="39">
        <v>39357</v>
      </c>
      <c r="D202" s="7">
        <v>8064.82</v>
      </c>
      <c r="E202" s="2"/>
      <c r="H202" s="1"/>
      <c r="I202" s="1"/>
      <c r="AP202"/>
      <c r="AQ202"/>
    </row>
    <row r="203" spans="1:43" x14ac:dyDescent="0.25">
      <c r="A203" s="4">
        <v>39370</v>
      </c>
      <c r="B203" s="5">
        <v>38.4</v>
      </c>
      <c r="C203" s="39">
        <v>39358</v>
      </c>
      <c r="D203" s="7">
        <v>7955.68</v>
      </c>
      <c r="E203" s="2"/>
      <c r="H203" s="1"/>
      <c r="I203" s="1"/>
      <c r="AP203"/>
      <c r="AQ203"/>
    </row>
    <row r="204" spans="1:43" x14ac:dyDescent="0.25">
      <c r="A204" s="4">
        <v>39371</v>
      </c>
      <c r="B204" s="5">
        <v>38.36</v>
      </c>
      <c r="C204" s="39">
        <v>39359</v>
      </c>
      <c r="D204" s="7">
        <v>7984.41</v>
      </c>
      <c r="E204" s="2"/>
      <c r="H204" s="1"/>
      <c r="I204" s="1"/>
      <c r="AP204"/>
      <c r="AQ204"/>
    </row>
    <row r="205" spans="1:43" x14ac:dyDescent="0.25">
      <c r="A205" s="4">
        <v>39372</v>
      </c>
      <c r="B205" s="5">
        <v>38.57</v>
      </c>
      <c r="C205" s="39">
        <v>39360</v>
      </c>
      <c r="D205" s="7">
        <v>7997.81</v>
      </c>
      <c r="E205" s="2"/>
      <c r="H205" s="1"/>
      <c r="I205" s="1"/>
      <c r="AP205"/>
      <c r="AQ205"/>
    </row>
    <row r="206" spans="1:43" x14ac:dyDescent="0.25">
      <c r="A206" s="4">
        <v>39373</v>
      </c>
      <c r="B206" s="5">
        <v>38.380000000000003</v>
      </c>
      <c r="C206" s="39">
        <v>39363</v>
      </c>
      <c r="D206" s="7">
        <v>7951.86</v>
      </c>
      <c r="E206" s="2"/>
      <c r="H206" s="1"/>
      <c r="I206" s="1"/>
      <c r="AP206"/>
      <c r="AQ206"/>
    </row>
    <row r="207" spans="1:43" x14ac:dyDescent="0.25">
      <c r="A207" s="4">
        <v>39374</v>
      </c>
      <c r="B207" s="5">
        <v>37.67</v>
      </c>
      <c r="C207" s="39">
        <v>39364</v>
      </c>
      <c r="D207" s="7">
        <v>8045.68</v>
      </c>
      <c r="E207" s="2"/>
      <c r="H207" s="1"/>
      <c r="I207" s="1"/>
      <c r="AP207"/>
      <c r="AQ207"/>
    </row>
    <row r="208" spans="1:43" x14ac:dyDescent="0.25">
      <c r="A208" s="4">
        <v>39377</v>
      </c>
      <c r="B208" s="5">
        <v>37.79</v>
      </c>
      <c r="C208" s="39">
        <v>39365</v>
      </c>
      <c r="D208" s="7">
        <v>8005.47</v>
      </c>
      <c r="E208" s="2"/>
      <c r="H208" s="1"/>
      <c r="I208" s="1"/>
      <c r="AP208"/>
      <c r="AQ208"/>
    </row>
    <row r="209" spans="1:43" x14ac:dyDescent="0.25">
      <c r="A209" s="4">
        <v>39378</v>
      </c>
      <c r="B209" s="5">
        <v>38.08</v>
      </c>
      <c r="C209" s="39">
        <v>39366</v>
      </c>
      <c r="D209" s="7">
        <v>7965.26</v>
      </c>
      <c r="E209" s="2"/>
      <c r="H209" s="1"/>
      <c r="I209" s="1"/>
      <c r="AP209"/>
      <c r="AQ209"/>
    </row>
    <row r="210" spans="1:43" x14ac:dyDescent="0.25">
      <c r="A210" s="4">
        <v>39379</v>
      </c>
      <c r="B210" s="5">
        <v>37.85</v>
      </c>
      <c r="C210" s="39">
        <v>39367</v>
      </c>
      <c r="D210" s="7">
        <v>7856.12</v>
      </c>
      <c r="E210" s="2"/>
      <c r="H210" s="1"/>
      <c r="I210" s="1"/>
      <c r="AP210"/>
      <c r="AQ210"/>
    </row>
    <row r="211" spans="1:43" x14ac:dyDescent="0.25">
      <c r="A211" s="4">
        <v>39380</v>
      </c>
      <c r="B211" s="5">
        <v>37.78</v>
      </c>
      <c r="C211" s="39">
        <v>39370</v>
      </c>
      <c r="D211" s="7">
        <v>7815.91</v>
      </c>
      <c r="E211" s="2"/>
      <c r="H211" s="1"/>
      <c r="I211" s="1"/>
      <c r="AP211"/>
      <c r="AQ211"/>
    </row>
    <row r="212" spans="1:43" x14ac:dyDescent="0.25">
      <c r="A212" s="4">
        <v>39381</v>
      </c>
      <c r="B212" s="5">
        <v>37.99</v>
      </c>
      <c r="C212" s="39">
        <v>39371</v>
      </c>
      <c r="D212" s="7">
        <v>7806.34</v>
      </c>
      <c r="E212" s="2"/>
      <c r="H212" s="1"/>
      <c r="I212" s="1"/>
      <c r="AP212"/>
      <c r="AQ212"/>
    </row>
    <row r="213" spans="1:43" x14ac:dyDescent="0.25">
      <c r="A213" s="4">
        <v>39384</v>
      </c>
      <c r="B213" s="5">
        <v>38.159999999999997</v>
      </c>
      <c r="C213" s="39">
        <v>39372</v>
      </c>
      <c r="D213" s="7">
        <v>7850.38</v>
      </c>
      <c r="E213" s="2"/>
      <c r="H213" s="1"/>
      <c r="I213" s="1"/>
      <c r="AP213"/>
      <c r="AQ213"/>
    </row>
    <row r="214" spans="1:43" x14ac:dyDescent="0.25">
      <c r="A214" s="4">
        <v>39385</v>
      </c>
      <c r="B214" s="5">
        <v>38.08</v>
      </c>
      <c r="C214" s="39">
        <v>39373</v>
      </c>
      <c r="D214" s="7">
        <v>7810.16</v>
      </c>
      <c r="E214" s="2"/>
      <c r="H214" s="1"/>
      <c r="I214" s="1"/>
      <c r="AP214"/>
      <c r="AQ214"/>
    </row>
    <row r="215" spans="1:43" x14ac:dyDescent="0.25">
      <c r="A215" s="4">
        <v>39386</v>
      </c>
      <c r="B215" s="5">
        <v>38.72</v>
      </c>
      <c r="C215" s="39">
        <v>39374</v>
      </c>
      <c r="D215" s="7">
        <v>7666.56</v>
      </c>
      <c r="E215" s="2"/>
      <c r="H215" s="1"/>
      <c r="I215" s="1"/>
      <c r="AP215"/>
      <c r="AQ215"/>
    </row>
    <row r="216" spans="1:43" x14ac:dyDescent="0.25">
      <c r="A216" s="4">
        <v>39387</v>
      </c>
      <c r="B216" s="5">
        <v>37.950000000000003</v>
      </c>
      <c r="C216" s="39">
        <v>39377</v>
      </c>
      <c r="D216" s="7">
        <v>7691.45</v>
      </c>
      <c r="E216" s="2"/>
      <c r="H216" s="1"/>
      <c r="I216" s="1"/>
      <c r="AP216"/>
      <c r="AQ216"/>
    </row>
    <row r="217" spans="1:43" x14ac:dyDescent="0.25">
      <c r="A217" s="4">
        <v>39388</v>
      </c>
      <c r="B217" s="5">
        <v>37.94</v>
      </c>
      <c r="C217" s="39">
        <v>39378</v>
      </c>
      <c r="D217" s="7">
        <v>7750.81</v>
      </c>
      <c r="E217" s="2"/>
      <c r="H217" s="1"/>
      <c r="I217" s="1"/>
      <c r="AP217"/>
      <c r="AQ217"/>
    </row>
    <row r="218" spans="1:43" x14ac:dyDescent="0.25">
      <c r="A218" s="4">
        <v>39391</v>
      </c>
      <c r="B218" s="5">
        <v>37.82</v>
      </c>
      <c r="C218" s="39">
        <v>39379</v>
      </c>
      <c r="D218" s="7">
        <v>7702.94</v>
      </c>
      <c r="E218" s="2"/>
      <c r="H218" s="1"/>
      <c r="I218" s="1"/>
      <c r="AP218"/>
      <c r="AQ218"/>
    </row>
    <row r="219" spans="1:43" x14ac:dyDescent="0.25">
      <c r="A219" s="4">
        <v>39392</v>
      </c>
      <c r="B219" s="5">
        <v>37.799999999999997</v>
      </c>
      <c r="C219" s="39">
        <v>39380</v>
      </c>
      <c r="D219" s="7">
        <v>7689.54</v>
      </c>
      <c r="E219" s="2"/>
      <c r="H219" s="1"/>
      <c r="I219" s="1"/>
      <c r="AP219"/>
      <c r="AQ219"/>
    </row>
    <row r="220" spans="1:43" x14ac:dyDescent="0.25">
      <c r="A220" s="4">
        <v>39393</v>
      </c>
      <c r="B220" s="5">
        <v>36.770000000000003</v>
      </c>
      <c r="C220" s="39">
        <v>39381</v>
      </c>
      <c r="D220" s="7">
        <v>7731.66</v>
      </c>
      <c r="E220" s="2"/>
      <c r="H220" s="1"/>
      <c r="I220" s="1"/>
      <c r="AP220"/>
      <c r="AQ220"/>
    </row>
    <row r="221" spans="1:43" x14ac:dyDescent="0.25">
      <c r="A221" s="4">
        <v>39394</v>
      </c>
      <c r="B221" s="5">
        <v>36.71</v>
      </c>
      <c r="C221" s="39">
        <v>39384</v>
      </c>
      <c r="D221" s="7">
        <v>7766.13</v>
      </c>
      <c r="E221" s="2"/>
      <c r="H221" s="1"/>
      <c r="I221" s="1"/>
      <c r="AP221"/>
      <c r="AQ221"/>
    </row>
    <row r="222" spans="1:43" x14ac:dyDescent="0.25">
      <c r="A222" s="4">
        <v>39395</v>
      </c>
      <c r="B222" s="5">
        <v>36.11</v>
      </c>
      <c r="C222" s="39">
        <v>39385</v>
      </c>
      <c r="D222" s="7">
        <v>7750.81</v>
      </c>
      <c r="E222" s="2"/>
      <c r="H222" s="1"/>
      <c r="I222" s="1"/>
      <c r="AP222"/>
      <c r="AQ222"/>
    </row>
    <row r="223" spans="1:43" x14ac:dyDescent="0.25">
      <c r="A223" s="4">
        <v>39398</v>
      </c>
      <c r="B223" s="5">
        <v>35.99</v>
      </c>
      <c r="C223" s="39">
        <v>39386</v>
      </c>
      <c r="D223" s="7">
        <v>7881.01</v>
      </c>
      <c r="E223" s="2"/>
      <c r="H223" s="1"/>
      <c r="I223" s="1"/>
      <c r="AP223"/>
      <c r="AQ223"/>
    </row>
    <row r="224" spans="1:43" x14ac:dyDescent="0.25">
      <c r="A224" s="4">
        <v>39399</v>
      </c>
      <c r="B224" s="5">
        <v>36.89</v>
      </c>
      <c r="C224" s="39">
        <v>39387</v>
      </c>
      <c r="D224" s="7">
        <v>7724</v>
      </c>
      <c r="E224" s="2"/>
      <c r="H224" s="1"/>
      <c r="I224" s="1"/>
      <c r="AP224"/>
      <c r="AQ224"/>
    </row>
    <row r="225" spans="1:43" x14ac:dyDescent="0.25">
      <c r="A225" s="4">
        <v>39400</v>
      </c>
      <c r="B225" s="5">
        <v>36.700000000000003</v>
      </c>
      <c r="C225" s="39">
        <v>39388</v>
      </c>
      <c r="D225" s="7">
        <v>7722.09</v>
      </c>
      <c r="E225" s="2"/>
      <c r="H225" s="1"/>
      <c r="I225" s="1"/>
      <c r="AP225"/>
      <c r="AQ225"/>
    </row>
    <row r="226" spans="1:43" x14ac:dyDescent="0.25">
      <c r="A226" s="4">
        <v>39401</v>
      </c>
      <c r="B226" s="5">
        <v>36.04</v>
      </c>
      <c r="C226" s="39">
        <v>39391</v>
      </c>
      <c r="D226" s="7">
        <v>7697.2</v>
      </c>
      <c r="E226" s="2"/>
      <c r="H226" s="1"/>
      <c r="I226" s="1"/>
      <c r="AP226"/>
      <c r="AQ226"/>
    </row>
    <row r="227" spans="1:43" x14ac:dyDescent="0.25">
      <c r="A227" s="4">
        <v>39402</v>
      </c>
      <c r="B227" s="5">
        <v>36.36</v>
      </c>
      <c r="C227" s="39">
        <v>39392</v>
      </c>
      <c r="D227" s="7">
        <v>7693.37</v>
      </c>
      <c r="E227" s="2"/>
      <c r="H227" s="1"/>
      <c r="I227" s="1"/>
      <c r="AP227"/>
      <c r="AQ227"/>
    </row>
    <row r="228" spans="1:43" x14ac:dyDescent="0.25">
      <c r="A228" s="4">
        <v>39405</v>
      </c>
      <c r="B228" s="5">
        <v>35.9</v>
      </c>
      <c r="C228" s="39">
        <v>39393</v>
      </c>
      <c r="D228" s="7">
        <v>7482.75</v>
      </c>
      <c r="E228" s="2"/>
      <c r="H228" s="1"/>
      <c r="I228" s="1"/>
      <c r="AP228"/>
      <c r="AQ228"/>
    </row>
    <row r="229" spans="1:43" x14ac:dyDescent="0.25">
      <c r="A229" s="4">
        <v>39406</v>
      </c>
      <c r="B229" s="5">
        <v>35.79</v>
      </c>
      <c r="C229" s="39">
        <v>39394</v>
      </c>
      <c r="D229" s="7">
        <v>7471.26</v>
      </c>
      <c r="E229" s="2"/>
      <c r="H229" s="1"/>
      <c r="I229" s="1"/>
      <c r="AP229"/>
      <c r="AQ229"/>
    </row>
    <row r="230" spans="1:43" x14ac:dyDescent="0.25">
      <c r="A230" s="4">
        <v>39407</v>
      </c>
      <c r="B230" s="5">
        <v>34.97</v>
      </c>
      <c r="C230" s="39">
        <v>39395</v>
      </c>
      <c r="D230" s="7">
        <v>7348.71</v>
      </c>
      <c r="E230" s="2"/>
      <c r="H230" s="1"/>
      <c r="I230" s="1"/>
      <c r="AP230"/>
      <c r="AQ230"/>
    </row>
    <row r="231" spans="1:43" x14ac:dyDescent="0.25">
      <c r="A231" s="4">
        <v>39409</v>
      </c>
      <c r="B231" s="5">
        <v>35.44</v>
      </c>
      <c r="C231" s="39">
        <v>39398</v>
      </c>
      <c r="D231" s="7">
        <v>7323.82</v>
      </c>
      <c r="E231" s="2"/>
      <c r="H231" s="1"/>
      <c r="I231" s="1"/>
      <c r="AP231"/>
      <c r="AQ231"/>
    </row>
    <row r="232" spans="1:43" x14ac:dyDescent="0.25">
      <c r="A232" s="4">
        <v>39412</v>
      </c>
      <c r="B232" s="5">
        <v>34.56</v>
      </c>
      <c r="C232" s="39">
        <v>39399</v>
      </c>
      <c r="D232" s="7">
        <v>7507.64</v>
      </c>
      <c r="E232" s="2"/>
      <c r="H232" s="1"/>
      <c r="I232" s="1"/>
      <c r="AP232"/>
      <c r="AQ232"/>
    </row>
    <row r="233" spans="1:43" x14ac:dyDescent="0.25">
      <c r="A233" s="4">
        <v>39413</v>
      </c>
      <c r="B233" s="5">
        <v>35.229999999999997</v>
      </c>
      <c r="C233" s="39">
        <v>39400</v>
      </c>
      <c r="D233" s="7">
        <v>7469.34</v>
      </c>
      <c r="E233" s="2"/>
      <c r="H233" s="1"/>
      <c r="I233" s="1"/>
      <c r="AP233"/>
      <c r="AQ233"/>
    </row>
    <row r="234" spans="1:43" x14ac:dyDescent="0.25">
      <c r="A234" s="4">
        <v>39414</v>
      </c>
      <c r="B234" s="5">
        <v>36.18</v>
      </c>
      <c r="C234" s="39">
        <v>39401</v>
      </c>
      <c r="D234" s="7">
        <v>7335.31</v>
      </c>
      <c r="E234" s="2"/>
      <c r="H234" s="1"/>
      <c r="I234" s="1"/>
      <c r="AP234"/>
      <c r="AQ234"/>
    </row>
    <row r="235" spans="1:43" x14ac:dyDescent="0.25">
      <c r="A235" s="4">
        <v>39415</v>
      </c>
      <c r="B235" s="5">
        <v>35.880000000000003</v>
      </c>
      <c r="C235" s="39">
        <v>39402</v>
      </c>
      <c r="D235" s="7">
        <v>7400.41</v>
      </c>
      <c r="E235" s="2"/>
      <c r="H235" s="1"/>
      <c r="I235" s="1"/>
      <c r="AP235"/>
      <c r="AQ235"/>
    </row>
    <row r="236" spans="1:43" x14ac:dyDescent="0.25">
      <c r="A236" s="4">
        <v>39416</v>
      </c>
      <c r="B236" s="5">
        <v>36.020000000000003</v>
      </c>
      <c r="C236" s="39">
        <v>39405</v>
      </c>
      <c r="D236" s="7">
        <v>7306.59</v>
      </c>
      <c r="E236" s="2"/>
      <c r="H236" s="1"/>
      <c r="I236" s="1"/>
      <c r="AP236"/>
      <c r="AQ236"/>
    </row>
    <row r="237" spans="1:43" x14ac:dyDescent="0.25">
      <c r="A237" s="4">
        <v>39419</v>
      </c>
      <c r="B237" s="5">
        <v>34.74</v>
      </c>
      <c r="C237" s="39">
        <v>39406</v>
      </c>
      <c r="D237" s="7">
        <v>7283.62</v>
      </c>
      <c r="E237" s="2"/>
      <c r="H237" s="1"/>
      <c r="I237" s="1"/>
      <c r="AP237"/>
      <c r="AQ237"/>
    </row>
    <row r="238" spans="1:43" x14ac:dyDescent="0.25">
      <c r="A238" s="4">
        <v>39420</v>
      </c>
      <c r="B238" s="5">
        <v>34.1</v>
      </c>
      <c r="C238" s="39">
        <v>39407</v>
      </c>
      <c r="D238" s="7">
        <v>7117.04</v>
      </c>
      <c r="E238" s="2"/>
      <c r="H238" s="1"/>
      <c r="I238" s="1"/>
      <c r="AP238"/>
      <c r="AQ238"/>
    </row>
    <row r="239" spans="1:43" x14ac:dyDescent="0.25">
      <c r="A239" s="4">
        <v>39421</v>
      </c>
      <c r="B239" s="5">
        <v>34.54</v>
      </c>
      <c r="C239" s="39">
        <v>39408</v>
      </c>
      <c r="D239" s="7">
        <v>7117.04</v>
      </c>
      <c r="E239" s="2"/>
      <c r="H239" s="1"/>
      <c r="I239" s="1"/>
      <c r="AP239"/>
      <c r="AQ239"/>
    </row>
    <row r="240" spans="1:43" x14ac:dyDescent="0.25">
      <c r="A240" s="4">
        <v>39422</v>
      </c>
      <c r="B240" s="5">
        <v>35.049999999999997</v>
      </c>
      <c r="C240" s="39">
        <v>39409</v>
      </c>
      <c r="D240" s="7">
        <v>7212.77</v>
      </c>
      <c r="E240" s="2"/>
      <c r="H240" s="1"/>
      <c r="I240" s="1"/>
      <c r="AP240"/>
      <c r="AQ240"/>
    </row>
    <row r="241" spans="1:43" x14ac:dyDescent="0.25">
      <c r="A241" s="4">
        <v>39423</v>
      </c>
      <c r="B241" s="5">
        <v>35.03</v>
      </c>
      <c r="C241" s="39">
        <v>39412</v>
      </c>
      <c r="D241" s="7">
        <v>7032.79</v>
      </c>
      <c r="E241" s="2"/>
      <c r="H241" s="1"/>
      <c r="I241" s="1"/>
      <c r="AP241"/>
      <c r="AQ241"/>
    </row>
    <row r="242" spans="1:43" x14ac:dyDescent="0.25">
      <c r="A242" s="4">
        <v>39426</v>
      </c>
      <c r="B242" s="5">
        <v>35.200000000000003</v>
      </c>
      <c r="C242" s="39">
        <v>39413</v>
      </c>
      <c r="D242" s="7">
        <v>7170.65</v>
      </c>
      <c r="E242" s="2"/>
      <c r="H242" s="1"/>
      <c r="I242" s="1"/>
      <c r="AP242"/>
      <c r="AQ242"/>
    </row>
    <row r="243" spans="1:43" x14ac:dyDescent="0.25">
      <c r="A243" s="4">
        <v>39427</v>
      </c>
      <c r="B243" s="5">
        <v>34.840000000000003</v>
      </c>
      <c r="C243" s="39">
        <v>39414</v>
      </c>
      <c r="D243" s="7">
        <v>7364.04</v>
      </c>
      <c r="E243" s="2"/>
      <c r="H243" s="1"/>
      <c r="I243" s="1"/>
      <c r="AP243"/>
      <c r="AQ243"/>
    </row>
    <row r="244" spans="1:43" x14ac:dyDescent="0.25">
      <c r="A244" s="4">
        <v>39428</v>
      </c>
      <c r="B244" s="5">
        <v>35.049999999999997</v>
      </c>
      <c r="C244" s="39">
        <v>39415</v>
      </c>
      <c r="D244" s="7">
        <v>7302.77</v>
      </c>
      <c r="E244" s="2"/>
      <c r="H244" s="1"/>
      <c r="I244" s="1"/>
      <c r="AP244"/>
      <c r="AQ244"/>
    </row>
    <row r="245" spans="1:43" x14ac:dyDescent="0.25">
      <c r="A245" s="4">
        <v>39429</v>
      </c>
      <c r="B245" s="5">
        <v>35.36</v>
      </c>
      <c r="C245" s="39">
        <v>39416</v>
      </c>
      <c r="D245" s="7">
        <v>7331.48</v>
      </c>
      <c r="E245" s="2"/>
      <c r="H245" s="1"/>
      <c r="I245" s="1"/>
      <c r="AP245"/>
      <c r="AQ245"/>
    </row>
    <row r="246" spans="1:43" x14ac:dyDescent="0.25">
      <c r="A246" s="4">
        <v>39430</v>
      </c>
      <c r="B246" s="5">
        <v>34.729999999999997</v>
      </c>
      <c r="C246" s="39">
        <v>39419</v>
      </c>
      <c r="D246" s="7">
        <v>7071.08</v>
      </c>
      <c r="E246" s="2"/>
      <c r="H246" s="1"/>
      <c r="I246" s="1"/>
      <c r="AP246"/>
      <c r="AQ246"/>
    </row>
    <row r="247" spans="1:43" x14ac:dyDescent="0.25">
      <c r="A247" s="4">
        <v>39433</v>
      </c>
      <c r="B247" s="5">
        <v>34.32</v>
      </c>
      <c r="C247" s="39">
        <v>39420</v>
      </c>
      <c r="D247" s="7">
        <v>6940.88</v>
      </c>
      <c r="E247" s="2"/>
      <c r="H247" s="1"/>
      <c r="I247" s="1"/>
      <c r="AP247"/>
      <c r="AQ247"/>
    </row>
    <row r="248" spans="1:43" x14ac:dyDescent="0.25">
      <c r="A248" s="4">
        <v>39434</v>
      </c>
      <c r="B248" s="5">
        <v>34.619999999999997</v>
      </c>
      <c r="C248" s="39">
        <v>39421</v>
      </c>
      <c r="D248" s="7">
        <v>7028.96</v>
      </c>
      <c r="E248" s="2"/>
      <c r="H248" s="1"/>
      <c r="I248" s="1"/>
      <c r="AP248"/>
      <c r="AQ248"/>
    </row>
    <row r="249" spans="1:43" x14ac:dyDescent="0.25">
      <c r="A249" s="4">
        <v>39435</v>
      </c>
      <c r="B249" s="5">
        <v>34.409999999999997</v>
      </c>
      <c r="C249" s="39">
        <v>39422</v>
      </c>
      <c r="D249" s="7">
        <v>7134.27</v>
      </c>
      <c r="E249" s="2"/>
      <c r="H249" s="1"/>
      <c r="I249" s="1"/>
      <c r="AP249"/>
      <c r="AQ249"/>
    </row>
    <row r="250" spans="1:43" x14ac:dyDescent="0.25">
      <c r="A250" s="4">
        <v>39436</v>
      </c>
      <c r="B250" s="5">
        <v>34.65</v>
      </c>
      <c r="C250" s="39">
        <v>39423</v>
      </c>
      <c r="D250" s="7">
        <v>7128.52</v>
      </c>
      <c r="E250" s="2"/>
      <c r="H250" s="1"/>
      <c r="I250" s="1"/>
      <c r="AP250"/>
      <c r="AQ250"/>
    </row>
    <row r="251" spans="1:43" x14ac:dyDescent="0.25">
      <c r="A251" s="4">
        <v>39437</v>
      </c>
      <c r="B251" s="5">
        <v>35.24</v>
      </c>
      <c r="C251" s="39">
        <v>39426</v>
      </c>
      <c r="D251" s="7">
        <v>7162.99</v>
      </c>
      <c r="E251" s="2"/>
      <c r="H251" s="1"/>
      <c r="I251" s="1"/>
      <c r="AP251"/>
      <c r="AQ251"/>
    </row>
    <row r="252" spans="1:43" x14ac:dyDescent="0.25">
      <c r="A252" s="4">
        <v>39440</v>
      </c>
      <c r="B252" s="5">
        <v>35.61</v>
      </c>
      <c r="C252" s="39">
        <v>39427</v>
      </c>
      <c r="D252" s="7">
        <v>7090.23</v>
      </c>
      <c r="E252" s="2"/>
      <c r="H252" s="1"/>
      <c r="I252" s="1"/>
      <c r="AP252"/>
      <c r="AQ252"/>
    </row>
    <row r="253" spans="1:43" x14ac:dyDescent="0.25">
      <c r="A253" s="4">
        <v>39442</v>
      </c>
      <c r="B253" s="5">
        <v>35.630000000000003</v>
      </c>
      <c r="C253" s="39">
        <v>39428</v>
      </c>
      <c r="D253" s="7">
        <v>7132.35</v>
      </c>
      <c r="E253" s="2"/>
      <c r="H253" s="1"/>
      <c r="I253" s="1"/>
      <c r="AP253"/>
      <c r="AQ253"/>
    </row>
    <row r="254" spans="1:43" x14ac:dyDescent="0.25">
      <c r="A254" s="4">
        <v>39443</v>
      </c>
      <c r="B254" s="5">
        <v>35.29</v>
      </c>
      <c r="C254" s="39">
        <v>39429</v>
      </c>
      <c r="D254" s="7">
        <v>7195.54</v>
      </c>
      <c r="E254" s="2"/>
      <c r="H254" s="1"/>
      <c r="I254" s="1"/>
      <c r="AP254"/>
      <c r="AQ254"/>
    </row>
    <row r="255" spans="1:43" x14ac:dyDescent="0.25">
      <c r="A255" s="4">
        <v>39444</v>
      </c>
      <c r="B255" s="5">
        <v>35.43</v>
      </c>
      <c r="C255" s="39">
        <v>39430</v>
      </c>
      <c r="D255" s="7">
        <v>7067.25</v>
      </c>
      <c r="E255" s="2"/>
      <c r="H255" s="1"/>
      <c r="I255" s="1"/>
      <c r="AP255"/>
      <c r="AQ255"/>
    </row>
    <row r="256" spans="1:43" x14ac:dyDescent="0.25">
      <c r="A256" s="4">
        <v>39447</v>
      </c>
      <c r="B256" s="5">
        <v>35.17</v>
      </c>
      <c r="C256" s="39">
        <v>39433</v>
      </c>
      <c r="D256" s="7">
        <v>6984.92</v>
      </c>
      <c r="E256" s="2"/>
      <c r="H256" s="1"/>
      <c r="I256" s="1"/>
      <c r="AP256"/>
      <c r="AQ256"/>
    </row>
    <row r="257" spans="1:43" x14ac:dyDescent="0.25">
      <c r="A257" s="4">
        <v>39449</v>
      </c>
      <c r="B257" s="5">
        <v>34.880000000000003</v>
      </c>
      <c r="C257" s="39">
        <v>39434</v>
      </c>
      <c r="D257" s="7">
        <v>7046.19</v>
      </c>
      <c r="E257" s="2"/>
      <c r="H257" s="1"/>
      <c r="I257" s="1"/>
      <c r="AP257"/>
      <c r="AQ257"/>
    </row>
    <row r="258" spans="1:43" x14ac:dyDescent="0.25">
      <c r="A258" s="4">
        <v>39450</v>
      </c>
      <c r="B258" s="5">
        <v>34.92</v>
      </c>
      <c r="C258" s="39">
        <v>39435</v>
      </c>
      <c r="D258" s="7">
        <v>7002.15</v>
      </c>
      <c r="E258" s="2"/>
      <c r="H258" s="1"/>
      <c r="I258" s="1"/>
      <c r="AP258"/>
      <c r="AQ258"/>
    </row>
    <row r="259" spans="1:43" x14ac:dyDescent="0.25">
      <c r="A259" s="4">
        <v>39451</v>
      </c>
      <c r="B259" s="5">
        <v>34.200000000000003</v>
      </c>
      <c r="C259" s="39">
        <v>39436</v>
      </c>
      <c r="D259" s="7">
        <v>7051.93</v>
      </c>
      <c r="E259" s="2"/>
      <c r="H259" s="1"/>
      <c r="I259" s="1"/>
      <c r="AP259"/>
      <c r="AQ259"/>
    </row>
    <row r="260" spans="1:43" x14ac:dyDescent="0.25">
      <c r="A260" s="4">
        <v>39454</v>
      </c>
      <c r="B260" s="5">
        <v>34.33</v>
      </c>
      <c r="C260" s="39">
        <v>39437</v>
      </c>
      <c r="D260" s="7">
        <v>7171.66</v>
      </c>
      <c r="E260" s="2"/>
      <c r="H260" s="1"/>
      <c r="I260" s="1"/>
      <c r="AP260"/>
      <c r="AQ260"/>
    </row>
    <row r="261" spans="1:43" x14ac:dyDescent="0.25">
      <c r="A261" s="4">
        <v>39455</v>
      </c>
      <c r="B261" s="5">
        <v>33.590000000000003</v>
      </c>
      <c r="C261" s="39">
        <v>39440</v>
      </c>
      <c r="D261" s="7">
        <v>7246.96</v>
      </c>
      <c r="E261" s="2"/>
      <c r="H261" s="1"/>
      <c r="I261" s="1"/>
      <c r="AP261"/>
      <c r="AQ261"/>
    </row>
    <row r="262" spans="1:43" x14ac:dyDescent="0.25">
      <c r="A262" s="4">
        <v>39456</v>
      </c>
      <c r="B262" s="5">
        <v>33.97</v>
      </c>
      <c r="C262" s="39">
        <v>39441</v>
      </c>
      <c r="D262" s="7">
        <v>7246.96</v>
      </c>
      <c r="E262" s="2"/>
      <c r="H262" s="1"/>
      <c r="I262" s="1"/>
      <c r="AP262"/>
      <c r="AQ262"/>
    </row>
    <row r="263" spans="1:43" x14ac:dyDescent="0.25">
      <c r="A263" s="4">
        <v>39457</v>
      </c>
      <c r="B263" s="5">
        <v>34.08</v>
      </c>
      <c r="C263" s="39">
        <v>39442</v>
      </c>
      <c r="D263" s="7">
        <v>7250.82</v>
      </c>
      <c r="E263" s="2"/>
      <c r="H263" s="1"/>
      <c r="I263" s="1"/>
      <c r="AP263"/>
      <c r="AQ263"/>
    </row>
    <row r="264" spans="1:43" x14ac:dyDescent="0.25">
      <c r="A264" s="4">
        <v>39458</v>
      </c>
      <c r="B264" s="5">
        <v>33.369999999999997</v>
      </c>
      <c r="C264" s="39">
        <v>39443</v>
      </c>
      <c r="D264" s="7">
        <v>7181.31</v>
      </c>
      <c r="E264" s="2"/>
      <c r="H264" s="1"/>
      <c r="I264" s="1"/>
      <c r="AP264"/>
      <c r="AQ264"/>
    </row>
    <row r="265" spans="1:43" x14ac:dyDescent="0.25">
      <c r="A265" s="4">
        <v>39461</v>
      </c>
      <c r="B265" s="5">
        <v>33.65</v>
      </c>
      <c r="C265" s="39">
        <v>39444</v>
      </c>
      <c r="D265" s="7">
        <v>7210.27</v>
      </c>
      <c r="E265" s="2"/>
      <c r="H265" s="1"/>
      <c r="I265" s="1"/>
      <c r="AP265"/>
      <c r="AQ265"/>
    </row>
    <row r="266" spans="1:43" x14ac:dyDescent="0.25">
      <c r="A266" s="4">
        <v>39462</v>
      </c>
      <c r="B266" s="5">
        <v>32.76</v>
      </c>
      <c r="C266" s="39">
        <v>39447</v>
      </c>
      <c r="D266" s="7">
        <v>7158.14</v>
      </c>
      <c r="E266" s="2"/>
      <c r="H266" s="1"/>
      <c r="I266" s="1"/>
      <c r="AP266"/>
      <c r="AQ266"/>
    </row>
    <row r="267" spans="1:43" x14ac:dyDescent="0.25">
      <c r="A267" s="4">
        <v>39463</v>
      </c>
      <c r="B267" s="5">
        <v>32.79</v>
      </c>
      <c r="C267" s="39">
        <v>39448</v>
      </c>
      <c r="D267" s="7">
        <v>7158.14</v>
      </c>
      <c r="E267" s="2"/>
      <c r="H267" s="1"/>
      <c r="I267" s="1"/>
      <c r="AP267"/>
      <c r="AQ267"/>
    </row>
    <row r="268" spans="1:43" x14ac:dyDescent="0.25">
      <c r="A268" s="4">
        <v>39464</v>
      </c>
      <c r="B268" s="5">
        <v>31.51</v>
      </c>
      <c r="C268" s="39">
        <v>39449</v>
      </c>
      <c r="D268" s="7">
        <v>7098.28</v>
      </c>
      <c r="E268" s="2"/>
      <c r="H268" s="1"/>
      <c r="I268" s="1"/>
      <c r="AP268"/>
      <c r="AQ268"/>
    </row>
    <row r="269" spans="1:43" x14ac:dyDescent="0.25">
      <c r="A269" s="4">
        <v>39465</v>
      </c>
      <c r="B269" s="5">
        <v>32.56</v>
      </c>
      <c r="C269" s="39">
        <v>39450</v>
      </c>
      <c r="D269" s="7">
        <v>7106</v>
      </c>
      <c r="E269" s="2"/>
      <c r="H269" s="1"/>
      <c r="I269" s="1"/>
      <c r="AP269"/>
      <c r="AQ269"/>
    </row>
    <row r="270" spans="1:43" x14ac:dyDescent="0.25">
      <c r="A270" s="4">
        <v>39469</v>
      </c>
      <c r="B270" s="5">
        <v>32.31</v>
      </c>
      <c r="C270" s="39">
        <v>39451</v>
      </c>
      <c r="D270" s="7">
        <v>6959.25</v>
      </c>
      <c r="E270" s="2"/>
      <c r="H270" s="1"/>
      <c r="I270" s="1"/>
      <c r="AP270"/>
      <c r="AQ270"/>
    </row>
    <row r="271" spans="1:43" x14ac:dyDescent="0.25">
      <c r="A271" s="4">
        <v>39470</v>
      </c>
      <c r="B271" s="5">
        <v>32.82</v>
      </c>
      <c r="C271" s="39">
        <v>39454</v>
      </c>
      <c r="D271" s="7">
        <v>6986.28</v>
      </c>
      <c r="E271" s="2"/>
      <c r="H271" s="1"/>
      <c r="I271" s="1"/>
      <c r="AP271"/>
      <c r="AQ271"/>
    </row>
    <row r="272" spans="1:43" x14ac:dyDescent="0.25">
      <c r="A272" s="4">
        <v>39471</v>
      </c>
      <c r="B272" s="5">
        <v>32.880000000000003</v>
      </c>
      <c r="C272" s="39">
        <v>39455</v>
      </c>
      <c r="D272" s="7">
        <v>6835.66</v>
      </c>
      <c r="E272" s="2"/>
      <c r="H272" s="1"/>
      <c r="I272" s="1"/>
      <c r="AP272"/>
      <c r="AQ272"/>
    </row>
    <row r="273" spans="1:43" x14ac:dyDescent="0.25">
      <c r="A273" s="4">
        <v>39472</v>
      </c>
      <c r="B273" s="5">
        <v>32.26</v>
      </c>
      <c r="C273" s="39">
        <v>39456</v>
      </c>
      <c r="D273" s="7">
        <v>6912.9</v>
      </c>
      <c r="E273" s="2"/>
      <c r="H273" s="1"/>
      <c r="I273" s="1"/>
      <c r="AP273"/>
      <c r="AQ273"/>
    </row>
    <row r="274" spans="1:43" x14ac:dyDescent="0.25">
      <c r="A274" s="4">
        <v>39475</v>
      </c>
      <c r="B274" s="5">
        <v>32.94</v>
      </c>
      <c r="C274" s="39">
        <v>39457</v>
      </c>
      <c r="D274" s="7">
        <v>6936.07</v>
      </c>
      <c r="E274" s="2"/>
      <c r="H274" s="1"/>
      <c r="I274" s="1"/>
      <c r="AP274"/>
      <c r="AQ274"/>
    </row>
    <row r="275" spans="1:43" x14ac:dyDescent="0.25">
      <c r="A275" s="4">
        <v>39476</v>
      </c>
      <c r="B275" s="5">
        <v>32.979999999999997</v>
      </c>
      <c r="C275" s="39">
        <v>39458</v>
      </c>
      <c r="D275" s="7">
        <v>6791.25</v>
      </c>
      <c r="E275" s="2"/>
      <c r="H275" s="1"/>
      <c r="I275" s="1"/>
      <c r="AP275"/>
      <c r="AQ275"/>
    </row>
    <row r="276" spans="1:43" x14ac:dyDescent="0.25">
      <c r="A276" s="4">
        <v>39477</v>
      </c>
      <c r="B276" s="5">
        <v>33.15</v>
      </c>
      <c r="C276" s="39">
        <v>39461</v>
      </c>
      <c r="D276" s="7">
        <v>6847.25</v>
      </c>
      <c r="E276" s="2"/>
      <c r="H276" s="1"/>
      <c r="I276" s="1"/>
      <c r="AP276"/>
      <c r="AQ276"/>
    </row>
    <row r="277" spans="1:43" x14ac:dyDescent="0.25">
      <c r="A277" s="4">
        <v>39478</v>
      </c>
      <c r="B277" s="5">
        <v>33.549999999999997</v>
      </c>
      <c r="C277" s="39">
        <v>39462</v>
      </c>
      <c r="D277" s="7">
        <v>6667.67</v>
      </c>
      <c r="E277" s="2"/>
      <c r="H277" s="1"/>
      <c r="I277" s="1"/>
      <c r="AP277"/>
      <c r="AQ277"/>
    </row>
    <row r="278" spans="1:43" x14ac:dyDescent="0.25">
      <c r="A278" s="4">
        <v>39479</v>
      </c>
      <c r="B278" s="5">
        <v>34.31</v>
      </c>
      <c r="C278" s="39">
        <v>39463</v>
      </c>
      <c r="D278" s="7">
        <v>6673.46</v>
      </c>
      <c r="E278" s="2"/>
      <c r="H278" s="1"/>
      <c r="I278" s="1"/>
      <c r="AP278"/>
      <c r="AQ278"/>
    </row>
    <row r="279" spans="1:43" x14ac:dyDescent="0.25">
      <c r="A279" s="4">
        <v>39482</v>
      </c>
      <c r="B279" s="5">
        <v>33.56</v>
      </c>
      <c r="C279" s="39">
        <v>39464</v>
      </c>
      <c r="D279" s="7">
        <v>6412.78</v>
      </c>
      <c r="E279" s="2"/>
      <c r="H279" s="1"/>
      <c r="I279" s="1"/>
      <c r="AP279"/>
      <c r="AQ279"/>
    </row>
    <row r="280" spans="1:43" x14ac:dyDescent="0.25">
      <c r="A280" s="4">
        <v>39483</v>
      </c>
      <c r="B280" s="5">
        <v>32.46</v>
      </c>
      <c r="C280" s="39">
        <v>39465</v>
      </c>
      <c r="D280" s="7">
        <v>6625.19</v>
      </c>
      <c r="E280" s="2"/>
      <c r="H280" s="1"/>
      <c r="I280" s="1"/>
      <c r="AP280"/>
      <c r="AQ280"/>
    </row>
    <row r="281" spans="1:43" x14ac:dyDescent="0.25">
      <c r="A281" s="4">
        <v>39484</v>
      </c>
      <c r="B281" s="5">
        <v>32.450000000000003</v>
      </c>
      <c r="C281" s="39">
        <v>39468</v>
      </c>
      <c r="D281" s="7">
        <v>6625.19</v>
      </c>
      <c r="E281" s="2"/>
      <c r="H281" s="1"/>
      <c r="I281" s="1"/>
      <c r="AP281"/>
      <c r="AQ281"/>
    </row>
    <row r="282" spans="1:43" x14ac:dyDescent="0.25">
      <c r="A282" s="4">
        <v>39485</v>
      </c>
      <c r="B282" s="5">
        <v>32.479999999999997</v>
      </c>
      <c r="C282" s="39">
        <v>39469</v>
      </c>
      <c r="D282" s="7">
        <v>6574.98</v>
      </c>
      <c r="E282" s="2"/>
      <c r="H282" s="1"/>
      <c r="I282" s="1"/>
      <c r="AP282"/>
      <c r="AQ282"/>
    </row>
    <row r="283" spans="1:43" x14ac:dyDescent="0.25">
      <c r="A283" s="4">
        <v>39486</v>
      </c>
      <c r="B283" s="5">
        <v>32.11</v>
      </c>
      <c r="C283" s="39">
        <v>39470</v>
      </c>
      <c r="D283" s="7">
        <v>6679.25</v>
      </c>
      <c r="E283" s="2"/>
      <c r="H283" s="1"/>
      <c r="I283" s="1"/>
      <c r="AP283"/>
      <c r="AQ283"/>
    </row>
    <row r="284" spans="1:43" x14ac:dyDescent="0.25">
      <c r="A284" s="4">
        <v>39489</v>
      </c>
      <c r="B284" s="5">
        <v>32.270000000000003</v>
      </c>
      <c r="C284" s="39">
        <v>39471</v>
      </c>
      <c r="D284" s="7">
        <v>6690.84</v>
      </c>
      <c r="E284" s="2"/>
      <c r="H284" s="1"/>
      <c r="I284" s="1"/>
      <c r="AP284"/>
      <c r="AQ284"/>
    </row>
    <row r="285" spans="1:43" x14ac:dyDescent="0.25">
      <c r="A285" s="4">
        <v>39490</v>
      </c>
      <c r="B285" s="5">
        <v>32.61</v>
      </c>
      <c r="C285" s="39">
        <v>39472</v>
      </c>
      <c r="D285" s="7">
        <v>6565.33</v>
      </c>
      <c r="E285" s="2"/>
      <c r="H285" s="1"/>
      <c r="I285" s="1"/>
      <c r="AP285"/>
      <c r="AQ285"/>
    </row>
    <row r="286" spans="1:43" x14ac:dyDescent="0.25">
      <c r="A286" s="4">
        <v>39491</v>
      </c>
      <c r="B286" s="5">
        <v>33.19</v>
      </c>
      <c r="C286" s="39">
        <v>39475</v>
      </c>
      <c r="D286" s="7">
        <v>6704.36</v>
      </c>
      <c r="E286" s="2"/>
      <c r="H286" s="1"/>
      <c r="I286" s="1"/>
      <c r="AP286"/>
      <c r="AQ286"/>
    </row>
    <row r="287" spans="1:43" x14ac:dyDescent="0.25">
      <c r="A287" s="4">
        <v>39492</v>
      </c>
      <c r="B287" s="5">
        <v>32.630000000000003</v>
      </c>
      <c r="C287" s="39">
        <v>39476</v>
      </c>
      <c r="D287" s="7">
        <v>6712.08</v>
      </c>
      <c r="E287" s="2"/>
      <c r="H287" s="1"/>
      <c r="I287" s="1"/>
      <c r="AP287"/>
      <c r="AQ287"/>
    </row>
    <row r="288" spans="1:43" x14ac:dyDescent="0.25">
      <c r="A288" s="4">
        <v>39493</v>
      </c>
      <c r="B288" s="5">
        <v>32.61</v>
      </c>
      <c r="C288" s="39">
        <v>39477</v>
      </c>
      <c r="D288" s="7">
        <v>6746.03</v>
      </c>
      <c r="E288" s="2"/>
      <c r="H288" s="1"/>
      <c r="I288" s="1"/>
      <c r="AP288"/>
      <c r="AQ288"/>
    </row>
    <row r="289" spans="1:43" x14ac:dyDescent="0.25">
      <c r="A289" s="4">
        <v>39497</v>
      </c>
      <c r="B289" s="5">
        <v>32.53</v>
      </c>
      <c r="C289" s="39">
        <v>39478</v>
      </c>
      <c r="D289" s="7">
        <v>6827.94</v>
      </c>
      <c r="E289" s="2"/>
      <c r="H289" s="1"/>
      <c r="I289" s="1"/>
      <c r="AP289"/>
      <c r="AQ289"/>
    </row>
    <row r="290" spans="1:43" x14ac:dyDescent="0.25">
      <c r="A290" s="4">
        <v>39498</v>
      </c>
      <c r="B290" s="5">
        <v>32.6</v>
      </c>
      <c r="C290" s="39">
        <v>39479</v>
      </c>
      <c r="D290" s="7">
        <v>6982.42</v>
      </c>
      <c r="E290" s="2"/>
      <c r="H290" s="1"/>
      <c r="I290" s="1"/>
      <c r="AP290"/>
      <c r="AQ290"/>
    </row>
    <row r="291" spans="1:43" x14ac:dyDescent="0.25">
      <c r="A291" s="4">
        <v>39499</v>
      </c>
      <c r="B291" s="5">
        <v>32.26</v>
      </c>
      <c r="C291" s="39">
        <v>39482</v>
      </c>
      <c r="D291" s="7">
        <v>6829.87</v>
      </c>
      <c r="E291" s="2"/>
      <c r="H291" s="1"/>
      <c r="I291" s="1"/>
      <c r="AP291"/>
      <c r="AQ291"/>
    </row>
    <row r="292" spans="1:43" x14ac:dyDescent="0.25">
      <c r="A292" s="4">
        <v>39500</v>
      </c>
      <c r="B292" s="5">
        <v>32.119999999999997</v>
      </c>
      <c r="C292" s="39">
        <v>39483</v>
      </c>
      <c r="D292" s="7">
        <v>6605.88</v>
      </c>
      <c r="E292" s="2"/>
      <c r="H292" s="1"/>
      <c r="I292" s="1"/>
      <c r="AP292"/>
      <c r="AQ292"/>
    </row>
    <row r="293" spans="1:43" x14ac:dyDescent="0.25">
      <c r="A293" s="4">
        <v>39503</v>
      </c>
      <c r="B293" s="5">
        <v>32.76</v>
      </c>
      <c r="C293" s="39">
        <v>39484</v>
      </c>
      <c r="D293" s="7">
        <v>6603.95</v>
      </c>
      <c r="E293" s="2"/>
      <c r="H293" s="1"/>
      <c r="I293" s="1"/>
      <c r="AP293"/>
      <c r="AQ293"/>
    </row>
    <row r="294" spans="1:43" x14ac:dyDescent="0.25">
      <c r="A294" s="4">
        <v>39504</v>
      </c>
      <c r="B294" s="5">
        <v>32.5</v>
      </c>
      <c r="C294" s="39">
        <v>39485</v>
      </c>
      <c r="D294" s="7">
        <v>6609.74</v>
      </c>
      <c r="E294" s="2"/>
      <c r="H294" s="1"/>
      <c r="I294" s="1"/>
      <c r="AP294"/>
      <c r="AQ294"/>
    </row>
    <row r="295" spans="1:43" x14ac:dyDescent="0.25">
      <c r="A295" s="4">
        <v>39505</v>
      </c>
      <c r="B295" s="5">
        <v>32.57</v>
      </c>
      <c r="C295" s="39">
        <v>39486</v>
      </c>
      <c r="D295" s="7">
        <v>6534.43</v>
      </c>
      <c r="E295" s="2"/>
      <c r="H295" s="1"/>
      <c r="I295" s="1"/>
      <c r="AP295"/>
      <c r="AQ295"/>
    </row>
    <row r="296" spans="1:43" x14ac:dyDescent="0.25">
      <c r="A296" s="4">
        <v>39506</v>
      </c>
      <c r="B296" s="5">
        <v>32.409999999999997</v>
      </c>
      <c r="C296" s="39">
        <v>39489</v>
      </c>
      <c r="D296" s="7">
        <v>6567.26</v>
      </c>
      <c r="E296" s="2"/>
      <c r="H296" s="1"/>
      <c r="I296" s="1"/>
      <c r="AP296"/>
      <c r="AQ296"/>
    </row>
    <row r="297" spans="1:43" x14ac:dyDescent="0.25">
      <c r="A297" s="4">
        <v>39507</v>
      </c>
      <c r="B297" s="5">
        <v>31.73</v>
      </c>
      <c r="C297" s="39">
        <v>39490</v>
      </c>
      <c r="D297" s="7">
        <v>6636.77</v>
      </c>
      <c r="E297" s="2"/>
      <c r="H297" s="1"/>
      <c r="I297" s="1"/>
      <c r="AP297"/>
      <c r="AQ297"/>
    </row>
    <row r="298" spans="1:43" x14ac:dyDescent="0.25">
      <c r="A298" s="4">
        <v>39510</v>
      </c>
      <c r="B298" s="5">
        <v>31.98</v>
      </c>
      <c r="C298" s="39">
        <v>39491</v>
      </c>
      <c r="D298" s="7">
        <v>6754.56</v>
      </c>
      <c r="E298" s="2"/>
      <c r="H298" s="1"/>
      <c r="I298" s="1"/>
      <c r="AP298"/>
      <c r="AQ298"/>
    </row>
    <row r="299" spans="1:43" x14ac:dyDescent="0.25">
      <c r="A299" s="4">
        <v>39511</v>
      </c>
      <c r="B299" s="5">
        <v>32.1</v>
      </c>
      <c r="C299" s="39">
        <v>39492</v>
      </c>
      <c r="D299" s="7">
        <v>6640.64</v>
      </c>
      <c r="E299" s="2"/>
      <c r="H299" s="1"/>
      <c r="I299" s="1"/>
      <c r="AP299"/>
      <c r="AQ299"/>
    </row>
    <row r="300" spans="1:43" x14ac:dyDescent="0.25">
      <c r="A300" s="4">
        <v>39512</v>
      </c>
      <c r="B300" s="5">
        <v>32.24</v>
      </c>
      <c r="C300" s="39">
        <v>39493</v>
      </c>
      <c r="D300" s="7">
        <v>6636.77</v>
      </c>
      <c r="E300" s="2"/>
      <c r="H300" s="1"/>
      <c r="I300" s="1"/>
      <c r="AP300"/>
      <c r="AQ300"/>
    </row>
    <row r="301" spans="1:43" x14ac:dyDescent="0.25">
      <c r="A301" s="4">
        <v>39513</v>
      </c>
      <c r="B301" s="5">
        <v>31.46</v>
      </c>
      <c r="C301" s="39">
        <v>39496</v>
      </c>
      <c r="D301" s="7">
        <v>6636.77</v>
      </c>
      <c r="E301" s="2"/>
      <c r="H301" s="1"/>
      <c r="I301" s="1"/>
      <c r="AP301"/>
      <c r="AQ301"/>
    </row>
    <row r="302" spans="1:43" x14ac:dyDescent="0.25">
      <c r="A302" s="4">
        <v>39514</v>
      </c>
      <c r="B302" s="5">
        <v>30.86</v>
      </c>
      <c r="C302" s="39">
        <v>39497</v>
      </c>
      <c r="D302" s="7">
        <v>6619.39</v>
      </c>
      <c r="E302" s="2"/>
      <c r="H302" s="1"/>
      <c r="I302" s="1"/>
      <c r="AP302"/>
      <c r="AQ302"/>
    </row>
    <row r="303" spans="1:43" x14ac:dyDescent="0.25">
      <c r="A303" s="4">
        <v>39517</v>
      </c>
      <c r="B303" s="5">
        <v>30.35</v>
      </c>
      <c r="C303" s="39">
        <v>39498</v>
      </c>
      <c r="D303" s="7">
        <v>6634.84</v>
      </c>
      <c r="E303" s="2"/>
      <c r="H303" s="1"/>
      <c r="I303" s="1"/>
      <c r="AP303"/>
      <c r="AQ303"/>
    </row>
    <row r="304" spans="1:43" x14ac:dyDescent="0.25">
      <c r="A304" s="4">
        <v>39518</v>
      </c>
      <c r="B304" s="5">
        <v>31.98</v>
      </c>
      <c r="C304" s="39">
        <v>39499</v>
      </c>
      <c r="D304" s="7">
        <v>6565.32</v>
      </c>
      <c r="E304" s="2"/>
      <c r="H304" s="1"/>
      <c r="I304" s="1"/>
      <c r="AP304"/>
      <c r="AQ304"/>
    </row>
    <row r="305" spans="1:43" x14ac:dyDescent="0.25">
      <c r="A305" s="4">
        <v>39519</v>
      </c>
      <c r="B305" s="5">
        <v>32.520000000000003</v>
      </c>
      <c r="C305" s="39">
        <v>39500</v>
      </c>
      <c r="D305" s="7">
        <v>6538.04</v>
      </c>
      <c r="E305" s="2"/>
      <c r="H305" s="1"/>
      <c r="I305" s="1"/>
      <c r="AP305"/>
      <c r="AQ305"/>
    </row>
    <row r="306" spans="1:43" x14ac:dyDescent="0.25">
      <c r="A306" s="4">
        <v>39520</v>
      </c>
      <c r="B306" s="5">
        <v>32.79</v>
      </c>
      <c r="C306" s="39">
        <v>39503</v>
      </c>
      <c r="D306" s="7">
        <v>6666.66</v>
      </c>
      <c r="E306" s="2"/>
      <c r="H306" s="1"/>
      <c r="I306" s="1"/>
      <c r="AP306"/>
      <c r="AQ306"/>
    </row>
    <row r="307" spans="1:43" x14ac:dyDescent="0.25">
      <c r="A307" s="4">
        <v>39521</v>
      </c>
      <c r="B307" s="5">
        <v>32.380000000000003</v>
      </c>
      <c r="C307" s="39">
        <v>39504</v>
      </c>
      <c r="D307" s="7">
        <v>6614.04</v>
      </c>
      <c r="E307" s="2"/>
      <c r="H307" s="1"/>
      <c r="I307" s="1"/>
      <c r="AP307"/>
      <c r="AQ307"/>
    </row>
    <row r="308" spans="1:43" x14ac:dyDescent="0.25">
      <c r="A308" s="4">
        <v>39524</v>
      </c>
      <c r="B308" s="5">
        <v>32.869999999999997</v>
      </c>
      <c r="C308" s="39">
        <v>39505</v>
      </c>
      <c r="D308" s="7">
        <v>6629.63</v>
      </c>
      <c r="E308" s="2"/>
      <c r="H308" s="1"/>
      <c r="I308" s="1"/>
      <c r="AP308"/>
      <c r="AQ308"/>
    </row>
    <row r="309" spans="1:43" x14ac:dyDescent="0.25">
      <c r="A309" s="4">
        <v>39525</v>
      </c>
      <c r="B309" s="5">
        <v>34.6</v>
      </c>
      <c r="C309" s="39">
        <v>39506</v>
      </c>
      <c r="D309" s="7">
        <v>6596.51</v>
      </c>
      <c r="E309" s="2"/>
      <c r="H309" s="1"/>
      <c r="I309" s="1"/>
      <c r="AP309"/>
      <c r="AQ309"/>
    </row>
    <row r="310" spans="1:43" x14ac:dyDescent="0.25">
      <c r="A310" s="4">
        <v>39526</v>
      </c>
      <c r="B310" s="5">
        <v>34.08</v>
      </c>
      <c r="C310" s="39">
        <v>39507</v>
      </c>
      <c r="D310" s="7">
        <v>6458.15</v>
      </c>
      <c r="E310" s="2"/>
      <c r="H310" s="1"/>
      <c r="I310" s="1"/>
      <c r="AP310"/>
      <c r="AQ310"/>
    </row>
    <row r="311" spans="1:43" x14ac:dyDescent="0.25">
      <c r="A311" s="4">
        <v>39527</v>
      </c>
      <c r="B311" s="5">
        <v>35.9</v>
      </c>
      <c r="C311" s="39">
        <v>39510</v>
      </c>
      <c r="D311" s="7">
        <v>6508.81</v>
      </c>
      <c r="E311" s="2"/>
      <c r="H311" s="1"/>
      <c r="I311" s="1"/>
      <c r="AP311"/>
      <c r="AQ311"/>
    </row>
    <row r="312" spans="1:43" x14ac:dyDescent="0.25">
      <c r="A312" s="4">
        <v>39531</v>
      </c>
      <c r="B312" s="5">
        <v>35.81</v>
      </c>
      <c r="C312" s="39">
        <v>39511</v>
      </c>
      <c r="D312" s="7">
        <v>6532.2</v>
      </c>
      <c r="E312" s="2"/>
      <c r="H312" s="1"/>
      <c r="I312" s="1"/>
      <c r="AP312"/>
      <c r="AQ312"/>
    </row>
    <row r="313" spans="1:43" x14ac:dyDescent="0.25">
      <c r="A313" s="4">
        <v>39532</v>
      </c>
      <c r="B313" s="5">
        <v>35.69</v>
      </c>
      <c r="C313" s="39">
        <v>39512</v>
      </c>
      <c r="D313" s="7">
        <v>6561.43</v>
      </c>
      <c r="E313" s="2"/>
      <c r="H313" s="1"/>
      <c r="I313" s="1"/>
      <c r="AP313"/>
      <c r="AQ313"/>
    </row>
    <row r="314" spans="1:43" x14ac:dyDescent="0.25">
      <c r="A314" s="4">
        <v>39533</v>
      </c>
      <c r="B314" s="5">
        <v>35.549999999999997</v>
      </c>
      <c r="C314" s="39">
        <v>39513</v>
      </c>
      <c r="D314" s="7">
        <v>6403.58</v>
      </c>
      <c r="E314" s="2"/>
      <c r="H314" s="1"/>
      <c r="I314" s="1"/>
      <c r="AP314"/>
      <c r="AQ314"/>
    </row>
    <row r="315" spans="1:43" x14ac:dyDescent="0.25">
      <c r="A315" s="4">
        <v>39534</v>
      </c>
      <c r="B315" s="5">
        <v>35.26</v>
      </c>
      <c r="C315" s="39">
        <v>39514</v>
      </c>
      <c r="D315" s="7">
        <v>6280.81</v>
      </c>
      <c r="E315" s="2"/>
      <c r="H315" s="1"/>
      <c r="I315" s="1"/>
      <c r="AP315"/>
      <c r="AQ315"/>
    </row>
    <row r="316" spans="1:43" x14ac:dyDescent="0.25">
      <c r="A316" s="4">
        <v>39535</v>
      </c>
      <c r="B316" s="5">
        <v>35.049999999999997</v>
      </c>
      <c r="C316" s="39">
        <v>39517</v>
      </c>
      <c r="D316" s="7">
        <v>6177.53</v>
      </c>
      <c r="E316" s="2"/>
      <c r="H316" s="1"/>
      <c r="I316" s="1"/>
      <c r="AP316"/>
      <c r="AQ316"/>
    </row>
    <row r="317" spans="1:43" x14ac:dyDescent="0.25">
      <c r="A317" s="4">
        <v>39538</v>
      </c>
      <c r="B317" s="5">
        <v>35.44</v>
      </c>
      <c r="C317" s="39">
        <v>39518</v>
      </c>
      <c r="D317" s="7">
        <v>6508.81</v>
      </c>
      <c r="E317" s="2"/>
      <c r="H317" s="1"/>
      <c r="I317" s="1"/>
      <c r="AP317"/>
      <c r="AQ317"/>
    </row>
    <row r="318" spans="1:43" x14ac:dyDescent="0.25">
      <c r="A318" s="4">
        <v>39539</v>
      </c>
      <c r="B318" s="5">
        <v>36.799999999999997</v>
      </c>
      <c r="C318" s="39">
        <v>39519</v>
      </c>
      <c r="D318" s="7">
        <v>6617.94</v>
      </c>
      <c r="E318" s="2"/>
      <c r="H318" s="1"/>
      <c r="I318" s="1"/>
      <c r="AP318"/>
      <c r="AQ318"/>
    </row>
    <row r="319" spans="1:43" x14ac:dyDescent="0.25">
      <c r="A319" s="4">
        <v>39540</v>
      </c>
      <c r="B319" s="5">
        <v>36.4</v>
      </c>
      <c r="C319" s="39">
        <v>39520</v>
      </c>
      <c r="D319" s="7">
        <v>6674.46</v>
      </c>
      <c r="E319" s="2"/>
      <c r="H319" s="1"/>
      <c r="I319" s="1"/>
      <c r="AP319"/>
      <c r="AQ319"/>
    </row>
    <row r="320" spans="1:43" x14ac:dyDescent="0.25">
      <c r="A320" s="4">
        <v>39541</v>
      </c>
      <c r="B320" s="5">
        <v>36.229999999999997</v>
      </c>
      <c r="C320" s="39">
        <v>39521</v>
      </c>
      <c r="D320" s="7">
        <v>6590.66</v>
      </c>
      <c r="E320" s="2"/>
      <c r="H320" s="1"/>
      <c r="I320" s="1"/>
      <c r="AP320"/>
      <c r="AQ320"/>
    </row>
    <row r="321" spans="1:43" x14ac:dyDescent="0.25">
      <c r="A321" s="4">
        <v>39542</v>
      </c>
      <c r="B321" s="5">
        <v>35.96</v>
      </c>
      <c r="C321" s="39">
        <v>39524</v>
      </c>
      <c r="D321" s="7">
        <v>6690.05</v>
      </c>
      <c r="E321" s="2"/>
      <c r="H321" s="1"/>
      <c r="I321" s="1"/>
      <c r="AP321"/>
      <c r="AQ321"/>
    </row>
    <row r="322" spans="1:43" x14ac:dyDescent="0.25">
      <c r="A322" s="4">
        <v>39545</v>
      </c>
      <c r="B322" s="5">
        <v>35.68</v>
      </c>
      <c r="C322" s="39">
        <v>39525</v>
      </c>
      <c r="D322" s="7">
        <v>7042.77</v>
      </c>
      <c r="E322" s="2"/>
      <c r="H322" s="1"/>
      <c r="I322" s="1"/>
      <c r="AP322"/>
      <c r="AQ322"/>
    </row>
    <row r="323" spans="1:43" x14ac:dyDescent="0.25">
      <c r="A323" s="4">
        <v>39546</v>
      </c>
      <c r="B323" s="5">
        <v>35.380000000000003</v>
      </c>
      <c r="C323" s="39">
        <v>39526</v>
      </c>
      <c r="D323" s="7">
        <v>6935.59</v>
      </c>
      <c r="E323" s="2"/>
      <c r="H323" s="1"/>
      <c r="I323" s="1"/>
      <c r="AP323"/>
      <c r="AQ323"/>
    </row>
    <row r="324" spans="1:43" x14ac:dyDescent="0.25">
      <c r="A324" s="4">
        <v>39547</v>
      </c>
      <c r="B324" s="5">
        <v>34.89</v>
      </c>
      <c r="C324" s="39">
        <v>39527</v>
      </c>
      <c r="D324" s="7">
        <v>7305.85</v>
      </c>
      <c r="E324" s="2"/>
      <c r="H324" s="1"/>
      <c r="I324" s="1"/>
      <c r="AP324"/>
      <c r="AQ324"/>
    </row>
    <row r="325" spans="1:43" x14ac:dyDescent="0.25">
      <c r="A325" s="4">
        <v>39548</v>
      </c>
      <c r="B325" s="5">
        <v>35.19</v>
      </c>
      <c r="C325" s="39">
        <v>39528</v>
      </c>
      <c r="D325" s="7">
        <v>7305.85</v>
      </c>
      <c r="E325" s="2"/>
      <c r="H325" s="1"/>
      <c r="I325" s="1"/>
      <c r="AP325"/>
      <c r="AQ325"/>
    </row>
    <row r="326" spans="1:43" x14ac:dyDescent="0.25">
      <c r="A326" s="4">
        <v>39549</v>
      </c>
      <c r="B326" s="5">
        <v>30.69</v>
      </c>
      <c r="C326" s="39">
        <v>39531</v>
      </c>
      <c r="D326" s="7">
        <v>7288.31</v>
      </c>
      <c r="E326" s="2"/>
      <c r="H326" s="1"/>
      <c r="I326" s="1"/>
      <c r="AP326"/>
      <c r="AQ326"/>
    </row>
    <row r="327" spans="1:43" x14ac:dyDescent="0.25">
      <c r="A327" s="4">
        <v>39552</v>
      </c>
      <c r="B327" s="5">
        <v>30.4</v>
      </c>
      <c r="C327" s="39">
        <v>39532</v>
      </c>
      <c r="D327" s="7">
        <v>7262.98</v>
      </c>
      <c r="E327" s="2"/>
      <c r="H327" s="1"/>
      <c r="I327" s="1"/>
      <c r="AP327"/>
      <c r="AQ327"/>
    </row>
    <row r="328" spans="1:43" x14ac:dyDescent="0.25">
      <c r="A328" s="4">
        <v>39553</v>
      </c>
      <c r="B328" s="5">
        <v>30.62</v>
      </c>
      <c r="C328" s="39">
        <v>39533</v>
      </c>
      <c r="D328" s="7">
        <v>7235.7</v>
      </c>
      <c r="E328" s="2"/>
      <c r="H328" s="1"/>
      <c r="I328" s="1"/>
      <c r="AP328"/>
      <c r="AQ328"/>
    </row>
    <row r="329" spans="1:43" x14ac:dyDescent="0.25">
      <c r="A329" s="4">
        <v>39554</v>
      </c>
      <c r="B329" s="5">
        <v>30.86</v>
      </c>
      <c r="C329" s="39">
        <v>39534</v>
      </c>
      <c r="D329" s="7">
        <v>7177.23</v>
      </c>
      <c r="E329" s="2"/>
      <c r="H329" s="1"/>
      <c r="I329" s="1"/>
      <c r="AP329"/>
      <c r="AQ329"/>
    </row>
    <row r="330" spans="1:43" x14ac:dyDescent="0.25">
      <c r="A330" s="4">
        <v>39555</v>
      </c>
      <c r="B330" s="5">
        <v>30.66</v>
      </c>
      <c r="C330" s="39">
        <v>39535</v>
      </c>
      <c r="D330" s="7">
        <v>7134.36</v>
      </c>
      <c r="E330" s="2"/>
      <c r="H330" s="1"/>
      <c r="I330" s="1"/>
      <c r="AP330"/>
      <c r="AQ330"/>
    </row>
    <row r="331" spans="1:43" x14ac:dyDescent="0.25">
      <c r="A331" s="4">
        <v>39556</v>
      </c>
      <c r="B331" s="5">
        <v>31.3</v>
      </c>
      <c r="C331" s="39">
        <v>39538</v>
      </c>
      <c r="D331" s="7">
        <v>7212.31</v>
      </c>
      <c r="E331" s="2"/>
      <c r="H331" s="1"/>
      <c r="I331" s="1"/>
      <c r="AP331"/>
      <c r="AQ331"/>
    </row>
    <row r="332" spans="1:43" x14ac:dyDescent="0.25">
      <c r="A332" s="4">
        <v>39559</v>
      </c>
      <c r="B332" s="5">
        <v>31.08</v>
      </c>
      <c r="C332" s="39">
        <v>39539</v>
      </c>
      <c r="D332" s="7">
        <v>7489.03</v>
      </c>
      <c r="E332" s="2"/>
      <c r="H332" s="1"/>
      <c r="I332" s="1"/>
      <c r="AP332"/>
      <c r="AQ332"/>
    </row>
    <row r="333" spans="1:43" x14ac:dyDescent="0.25">
      <c r="A333" s="4">
        <v>39560</v>
      </c>
      <c r="B333" s="5">
        <v>30.96</v>
      </c>
      <c r="C333" s="39">
        <v>39540</v>
      </c>
      <c r="D333" s="7">
        <v>7409.13</v>
      </c>
      <c r="E333" s="2"/>
      <c r="H333" s="1"/>
      <c r="I333" s="1"/>
      <c r="AP333"/>
      <c r="AQ333"/>
    </row>
    <row r="334" spans="1:43" x14ac:dyDescent="0.25">
      <c r="A334" s="4">
        <v>39561</v>
      </c>
      <c r="B334" s="5">
        <v>30.98</v>
      </c>
      <c r="C334" s="39">
        <v>39541</v>
      </c>
      <c r="D334" s="7">
        <v>7374.06</v>
      </c>
      <c r="E334" s="2"/>
      <c r="H334" s="1"/>
      <c r="I334" s="1"/>
      <c r="AP334"/>
      <c r="AQ334"/>
    </row>
    <row r="335" spans="1:43" x14ac:dyDescent="0.25">
      <c r="A335" s="4">
        <v>39562</v>
      </c>
      <c r="B335" s="5">
        <v>31.42</v>
      </c>
      <c r="C335" s="39">
        <v>39542</v>
      </c>
      <c r="D335" s="7">
        <v>7319.49</v>
      </c>
      <c r="E335" s="2"/>
      <c r="H335" s="1"/>
      <c r="I335" s="1"/>
      <c r="AP335"/>
      <c r="AQ335"/>
    </row>
    <row r="336" spans="1:43" x14ac:dyDescent="0.25">
      <c r="A336" s="4">
        <v>39563</v>
      </c>
      <c r="B336" s="5">
        <v>31.91</v>
      </c>
      <c r="C336" s="39">
        <v>39545</v>
      </c>
      <c r="D336" s="7">
        <v>7261.03</v>
      </c>
      <c r="E336" s="2"/>
      <c r="H336" s="1"/>
      <c r="I336" s="1"/>
      <c r="AP336"/>
      <c r="AQ336"/>
    </row>
    <row r="337" spans="1:43" x14ac:dyDescent="0.25">
      <c r="A337" s="4">
        <v>39566</v>
      </c>
      <c r="B337" s="5">
        <v>31.76</v>
      </c>
      <c r="C337" s="39">
        <v>39546</v>
      </c>
      <c r="D337" s="7">
        <v>7200.62</v>
      </c>
      <c r="E337" s="2"/>
      <c r="H337" s="1"/>
      <c r="I337" s="1"/>
      <c r="AP337"/>
      <c r="AQ337"/>
    </row>
    <row r="338" spans="1:43" x14ac:dyDescent="0.25">
      <c r="A338" s="4">
        <v>39567</v>
      </c>
      <c r="B338" s="5">
        <v>31.42</v>
      </c>
      <c r="C338" s="39">
        <v>39547</v>
      </c>
      <c r="D338" s="7">
        <v>7101.23</v>
      </c>
      <c r="E338" s="2"/>
      <c r="H338" s="1"/>
      <c r="I338" s="1"/>
      <c r="AP338"/>
      <c r="AQ338"/>
    </row>
    <row r="339" spans="1:43" x14ac:dyDescent="0.25">
      <c r="A339" s="4">
        <v>39568</v>
      </c>
      <c r="B339" s="5">
        <v>31.31</v>
      </c>
      <c r="C339" s="39">
        <v>39548</v>
      </c>
      <c r="D339" s="7">
        <v>7161.64</v>
      </c>
      <c r="E339" s="2"/>
      <c r="H339" s="1"/>
      <c r="I339" s="1"/>
      <c r="AP339"/>
      <c r="AQ339"/>
    </row>
    <row r="340" spans="1:43" x14ac:dyDescent="0.25">
      <c r="A340" s="4">
        <v>39569</v>
      </c>
      <c r="B340" s="5">
        <v>31.71</v>
      </c>
      <c r="C340" s="39">
        <v>39549</v>
      </c>
      <c r="D340" s="7">
        <v>6245.73</v>
      </c>
      <c r="E340" s="2"/>
      <c r="H340" s="1"/>
      <c r="I340" s="1"/>
      <c r="AP340"/>
      <c r="AQ340"/>
    </row>
    <row r="341" spans="1:43" x14ac:dyDescent="0.25">
      <c r="A341" s="4">
        <v>39570</v>
      </c>
      <c r="B341" s="5">
        <v>31.92</v>
      </c>
      <c r="C341" s="39">
        <v>39552</v>
      </c>
      <c r="D341" s="7">
        <v>6187.27</v>
      </c>
      <c r="E341" s="2"/>
      <c r="H341" s="1"/>
      <c r="I341" s="1"/>
      <c r="AP341"/>
      <c r="AQ341"/>
    </row>
    <row r="342" spans="1:43" x14ac:dyDescent="0.25">
      <c r="A342" s="4">
        <v>39573</v>
      </c>
      <c r="B342" s="5">
        <v>31.77</v>
      </c>
      <c r="C342" s="39">
        <v>39553</v>
      </c>
      <c r="D342" s="7">
        <v>6232.09</v>
      </c>
      <c r="E342" s="2"/>
      <c r="H342" s="1"/>
      <c r="I342" s="1"/>
      <c r="AP342"/>
      <c r="AQ342"/>
    </row>
    <row r="343" spans="1:43" x14ac:dyDescent="0.25">
      <c r="A343" s="4">
        <v>39574</v>
      </c>
      <c r="B343" s="5">
        <v>31.6</v>
      </c>
      <c r="C343" s="39">
        <v>39554</v>
      </c>
      <c r="D343" s="7">
        <v>6280.81</v>
      </c>
      <c r="E343" s="2"/>
      <c r="H343" s="1"/>
      <c r="I343" s="1"/>
      <c r="AP343"/>
      <c r="AQ343"/>
    </row>
    <row r="344" spans="1:43" x14ac:dyDescent="0.25">
      <c r="A344" s="4">
        <v>39575</v>
      </c>
      <c r="B344" s="5">
        <v>31.19</v>
      </c>
      <c r="C344" s="39">
        <v>39555</v>
      </c>
      <c r="D344" s="7">
        <v>6239.89</v>
      </c>
      <c r="E344" s="2"/>
      <c r="H344" s="1"/>
      <c r="I344" s="1"/>
      <c r="AP344"/>
      <c r="AQ344"/>
    </row>
    <row r="345" spans="1:43" x14ac:dyDescent="0.25">
      <c r="A345" s="4">
        <v>39576</v>
      </c>
      <c r="B345" s="5">
        <v>31.2</v>
      </c>
      <c r="C345" s="39">
        <v>39556</v>
      </c>
      <c r="D345" s="7">
        <v>6370.45</v>
      </c>
      <c r="E345" s="2"/>
      <c r="H345" s="1"/>
      <c r="I345" s="1"/>
      <c r="AP345"/>
      <c r="AQ345"/>
    </row>
    <row r="346" spans="1:43" x14ac:dyDescent="0.25">
      <c r="A346" s="4">
        <v>39577</v>
      </c>
      <c r="B346" s="5">
        <v>30.9</v>
      </c>
      <c r="C346" s="39">
        <v>39559</v>
      </c>
      <c r="D346" s="7">
        <v>6325.63</v>
      </c>
      <c r="E346" s="2"/>
      <c r="H346" s="1"/>
      <c r="I346" s="1"/>
      <c r="AP346"/>
      <c r="AQ346"/>
    </row>
    <row r="347" spans="1:43" x14ac:dyDescent="0.25">
      <c r="A347" s="4">
        <v>39580</v>
      </c>
      <c r="B347" s="5">
        <v>31.02</v>
      </c>
      <c r="C347" s="39">
        <v>39560</v>
      </c>
      <c r="D347" s="7">
        <v>6300.3</v>
      </c>
      <c r="E347" s="2"/>
      <c r="H347" s="1"/>
      <c r="I347" s="1"/>
      <c r="AP347"/>
      <c r="AQ347"/>
    </row>
    <row r="348" spans="1:43" x14ac:dyDescent="0.25">
      <c r="A348" s="4">
        <v>39581</v>
      </c>
      <c r="B348" s="5">
        <v>30.96</v>
      </c>
      <c r="C348" s="39">
        <v>39561</v>
      </c>
      <c r="D348" s="7">
        <v>6306.14</v>
      </c>
      <c r="E348" s="2"/>
      <c r="H348" s="1"/>
      <c r="I348" s="1"/>
      <c r="AP348"/>
      <c r="AQ348"/>
    </row>
    <row r="349" spans="1:43" x14ac:dyDescent="0.25">
      <c r="A349" s="4">
        <v>39582</v>
      </c>
      <c r="B349" s="5">
        <v>31.13</v>
      </c>
      <c r="C349" s="39">
        <v>39562</v>
      </c>
      <c r="D349" s="7">
        <v>6393.84</v>
      </c>
      <c r="E349" s="2"/>
      <c r="H349" s="1"/>
      <c r="I349" s="1"/>
      <c r="AP349"/>
      <c r="AQ349"/>
    </row>
    <row r="350" spans="1:43" x14ac:dyDescent="0.25">
      <c r="A350" s="4">
        <v>39583</v>
      </c>
      <c r="B350" s="5">
        <v>30.99</v>
      </c>
      <c r="C350" s="39">
        <v>39563</v>
      </c>
      <c r="D350" s="7">
        <v>6495.17</v>
      </c>
      <c r="E350" s="2"/>
      <c r="H350" s="1"/>
      <c r="I350" s="1"/>
      <c r="AP350"/>
      <c r="AQ350"/>
    </row>
    <row r="351" spans="1:43" x14ac:dyDescent="0.25">
      <c r="A351" s="4">
        <v>39584</v>
      </c>
      <c r="B351" s="5">
        <v>30.76</v>
      </c>
      <c r="C351" s="39">
        <v>39566</v>
      </c>
      <c r="D351" s="7">
        <v>6463.99</v>
      </c>
      <c r="E351" s="2"/>
      <c r="H351" s="1"/>
      <c r="I351" s="1"/>
      <c r="AP351"/>
      <c r="AQ351"/>
    </row>
    <row r="352" spans="1:43" x14ac:dyDescent="0.25">
      <c r="A352" s="4">
        <v>39587</v>
      </c>
      <c r="B352" s="5">
        <v>31.02</v>
      </c>
      <c r="C352" s="39">
        <v>39567</v>
      </c>
      <c r="D352" s="7">
        <v>6395.79</v>
      </c>
      <c r="E352" s="2"/>
      <c r="H352" s="1"/>
      <c r="I352" s="1"/>
      <c r="AP352"/>
      <c r="AQ352"/>
    </row>
    <row r="353" spans="1:43" x14ac:dyDescent="0.25">
      <c r="A353" s="4">
        <v>39588</v>
      </c>
      <c r="B353" s="5">
        <v>30.37</v>
      </c>
      <c r="C353" s="39">
        <v>39568</v>
      </c>
      <c r="D353" s="7">
        <v>6372.4</v>
      </c>
      <c r="E353" s="2"/>
      <c r="H353" s="1"/>
      <c r="I353" s="1"/>
      <c r="AP353"/>
      <c r="AQ353"/>
    </row>
    <row r="354" spans="1:43" x14ac:dyDescent="0.25">
      <c r="A354" s="4">
        <v>39589</v>
      </c>
      <c r="B354" s="5">
        <v>29.67</v>
      </c>
      <c r="C354" s="39">
        <v>39569</v>
      </c>
      <c r="D354" s="7">
        <v>6454.25</v>
      </c>
      <c r="E354" s="2"/>
      <c r="H354" s="1"/>
      <c r="I354" s="1"/>
      <c r="AP354"/>
      <c r="AQ354"/>
    </row>
    <row r="355" spans="1:43" x14ac:dyDescent="0.25">
      <c r="A355" s="4">
        <v>39590</v>
      </c>
      <c r="B355" s="5">
        <v>29.69</v>
      </c>
      <c r="C355" s="39">
        <v>39570</v>
      </c>
      <c r="D355" s="7">
        <v>6497.12</v>
      </c>
      <c r="E355" s="2"/>
      <c r="H355" s="1"/>
      <c r="I355" s="1"/>
      <c r="AP355"/>
      <c r="AQ355"/>
    </row>
    <row r="356" spans="1:43" x14ac:dyDescent="0.25">
      <c r="A356" s="4">
        <v>39591</v>
      </c>
      <c r="B356" s="5">
        <v>29.14</v>
      </c>
      <c r="C356" s="39">
        <v>39573</v>
      </c>
      <c r="D356" s="7">
        <v>6465.94</v>
      </c>
      <c r="E356" s="2"/>
      <c r="H356" s="1"/>
      <c r="I356" s="1"/>
      <c r="AP356"/>
      <c r="AQ356"/>
    </row>
    <row r="357" spans="1:43" x14ac:dyDescent="0.25">
      <c r="A357" s="4">
        <v>39595</v>
      </c>
      <c r="B357" s="5">
        <v>29.11</v>
      </c>
      <c r="C357" s="39">
        <v>39574</v>
      </c>
      <c r="D357" s="7">
        <v>6430.86</v>
      </c>
      <c r="E357" s="2"/>
      <c r="H357" s="1"/>
      <c r="I357" s="1"/>
      <c r="AP357"/>
      <c r="AQ357"/>
    </row>
    <row r="358" spans="1:43" x14ac:dyDescent="0.25">
      <c r="A358" s="4">
        <v>39596</v>
      </c>
      <c r="B358" s="5">
        <v>29.25</v>
      </c>
      <c r="C358" s="39">
        <v>39575</v>
      </c>
      <c r="D358" s="7">
        <v>6347.07</v>
      </c>
      <c r="E358" s="2"/>
      <c r="H358" s="1"/>
      <c r="I358" s="1"/>
      <c r="AP358"/>
      <c r="AQ358"/>
    </row>
    <row r="359" spans="1:43" x14ac:dyDescent="0.25">
      <c r="A359" s="4">
        <v>39597</v>
      </c>
      <c r="B359" s="5">
        <v>29.34</v>
      </c>
      <c r="C359" s="39">
        <v>39576</v>
      </c>
      <c r="D359" s="7">
        <v>6350.96</v>
      </c>
      <c r="E359" s="2"/>
      <c r="H359" s="1"/>
      <c r="I359" s="1"/>
      <c r="AP359"/>
      <c r="AQ359"/>
    </row>
    <row r="360" spans="1:43" x14ac:dyDescent="0.25">
      <c r="A360" s="4">
        <v>39598</v>
      </c>
      <c r="B360" s="5">
        <v>29.41</v>
      </c>
      <c r="C360" s="39">
        <v>39577</v>
      </c>
      <c r="D360" s="7">
        <v>6288.61</v>
      </c>
      <c r="E360" s="2"/>
      <c r="H360" s="1"/>
      <c r="I360" s="1"/>
      <c r="AP360"/>
      <c r="AQ360"/>
    </row>
    <row r="361" spans="1:43" x14ac:dyDescent="0.25">
      <c r="A361" s="4">
        <v>39601</v>
      </c>
      <c r="B361" s="5">
        <v>29.12</v>
      </c>
      <c r="C361" s="39">
        <v>39580</v>
      </c>
      <c r="D361" s="7">
        <v>6313.94</v>
      </c>
      <c r="E361" s="2"/>
      <c r="H361" s="1"/>
      <c r="I361" s="1"/>
      <c r="AP361"/>
      <c r="AQ361"/>
    </row>
    <row r="362" spans="1:43" x14ac:dyDescent="0.25">
      <c r="A362" s="4">
        <v>39602</v>
      </c>
      <c r="B362" s="5">
        <v>29.17</v>
      </c>
      <c r="C362" s="39">
        <v>39581</v>
      </c>
      <c r="D362" s="7">
        <v>6300.3</v>
      </c>
      <c r="E362" s="2"/>
      <c r="H362" s="1"/>
      <c r="I362" s="1"/>
      <c r="AP362"/>
      <c r="AQ362"/>
    </row>
    <row r="363" spans="1:43" x14ac:dyDescent="0.25">
      <c r="A363" s="4">
        <v>39603</v>
      </c>
      <c r="B363" s="5">
        <v>29.16</v>
      </c>
      <c r="C363" s="39">
        <v>39582</v>
      </c>
      <c r="D363" s="7">
        <v>6335.38</v>
      </c>
      <c r="E363" s="2"/>
      <c r="H363" s="1"/>
      <c r="I363" s="1"/>
      <c r="AP363"/>
      <c r="AQ363"/>
    </row>
    <row r="364" spans="1:43" x14ac:dyDescent="0.25">
      <c r="A364" s="4">
        <v>39604</v>
      </c>
      <c r="B364" s="5">
        <v>29.74</v>
      </c>
      <c r="C364" s="39">
        <v>39583</v>
      </c>
      <c r="D364" s="7">
        <v>6308.09</v>
      </c>
      <c r="E364" s="2"/>
      <c r="H364" s="1"/>
      <c r="I364" s="1"/>
      <c r="AP364"/>
      <c r="AQ364"/>
    </row>
    <row r="365" spans="1:43" x14ac:dyDescent="0.25">
      <c r="A365" s="4">
        <v>39605</v>
      </c>
      <c r="B365" s="5">
        <v>28.74</v>
      </c>
      <c r="C365" s="39">
        <v>39584</v>
      </c>
      <c r="D365" s="7">
        <v>6261.32</v>
      </c>
      <c r="E365" s="2"/>
      <c r="H365" s="1"/>
      <c r="I365" s="1"/>
      <c r="AP365"/>
      <c r="AQ365"/>
    </row>
    <row r="366" spans="1:43" x14ac:dyDescent="0.25">
      <c r="A366" s="4">
        <v>39608</v>
      </c>
      <c r="B366" s="5">
        <v>28.78</v>
      </c>
      <c r="C366" s="39">
        <v>39587</v>
      </c>
      <c r="D366" s="7">
        <v>6313.94</v>
      </c>
      <c r="E366" s="2"/>
      <c r="H366" s="1"/>
      <c r="I366" s="1"/>
      <c r="AP366"/>
      <c r="AQ366"/>
    </row>
    <row r="367" spans="1:43" x14ac:dyDescent="0.25">
      <c r="A367" s="4">
        <v>39609</v>
      </c>
      <c r="B367" s="5">
        <v>29.04</v>
      </c>
      <c r="C367" s="39">
        <v>39588</v>
      </c>
      <c r="D367" s="7">
        <v>6181.42</v>
      </c>
      <c r="E367" s="2"/>
      <c r="H367" s="1"/>
      <c r="I367" s="1"/>
      <c r="AP367"/>
      <c r="AQ367"/>
    </row>
    <row r="368" spans="1:43" x14ac:dyDescent="0.25">
      <c r="A368" s="4">
        <v>39610</v>
      </c>
      <c r="B368" s="5">
        <v>28.56</v>
      </c>
      <c r="C368" s="39">
        <v>39589</v>
      </c>
      <c r="D368" s="7">
        <v>6039.16</v>
      </c>
      <c r="E368" s="2"/>
      <c r="H368" s="1"/>
      <c r="I368" s="1"/>
      <c r="AP368"/>
      <c r="AQ368"/>
    </row>
    <row r="369" spans="1:43" x14ac:dyDescent="0.25">
      <c r="A369" s="4">
        <v>39611</v>
      </c>
      <c r="B369" s="5">
        <v>27.82</v>
      </c>
      <c r="C369" s="39">
        <v>39590</v>
      </c>
      <c r="D369" s="7">
        <v>6043.06</v>
      </c>
      <c r="E369" s="2"/>
      <c r="H369" s="1"/>
      <c r="I369" s="1"/>
      <c r="AP369"/>
      <c r="AQ369"/>
    </row>
    <row r="370" spans="1:43" x14ac:dyDescent="0.25">
      <c r="A370" s="4">
        <v>39612</v>
      </c>
      <c r="B370" s="5">
        <v>27.91</v>
      </c>
      <c r="C370" s="39">
        <v>39591</v>
      </c>
      <c r="D370" s="7">
        <v>5930.04</v>
      </c>
      <c r="E370" s="2"/>
      <c r="H370" s="1"/>
      <c r="I370" s="1"/>
      <c r="AP370"/>
      <c r="AQ370"/>
    </row>
    <row r="371" spans="1:43" x14ac:dyDescent="0.25">
      <c r="A371" s="4">
        <v>39615</v>
      </c>
      <c r="B371" s="5">
        <v>27.74</v>
      </c>
      <c r="C371" s="39">
        <v>39594</v>
      </c>
      <c r="D371" s="7">
        <v>5930.04</v>
      </c>
      <c r="E371" s="2"/>
      <c r="H371" s="1"/>
      <c r="I371" s="1"/>
      <c r="AP371"/>
      <c r="AQ371"/>
    </row>
    <row r="372" spans="1:43" x14ac:dyDescent="0.25">
      <c r="A372" s="4">
        <v>39616</v>
      </c>
      <c r="B372" s="5">
        <v>27.63</v>
      </c>
      <c r="C372" s="39">
        <v>39595</v>
      </c>
      <c r="D372" s="7">
        <v>5924.19</v>
      </c>
      <c r="E372" s="2"/>
      <c r="H372" s="1"/>
      <c r="I372" s="1"/>
      <c r="AP372"/>
      <c r="AQ372"/>
    </row>
    <row r="373" spans="1:43" x14ac:dyDescent="0.25">
      <c r="A373" s="4">
        <v>39617</v>
      </c>
      <c r="B373" s="5">
        <v>27.01</v>
      </c>
      <c r="C373" s="39">
        <v>39596</v>
      </c>
      <c r="D373" s="7">
        <v>5953.42</v>
      </c>
      <c r="E373" s="2"/>
      <c r="H373" s="1"/>
      <c r="I373" s="1"/>
      <c r="AP373"/>
      <c r="AQ373"/>
    </row>
    <row r="374" spans="1:43" x14ac:dyDescent="0.25">
      <c r="A374" s="4">
        <v>39618</v>
      </c>
      <c r="B374" s="5">
        <v>27.02</v>
      </c>
      <c r="C374" s="39">
        <v>39597</v>
      </c>
      <c r="D374" s="7">
        <v>5970.96</v>
      </c>
      <c r="E374" s="2"/>
      <c r="H374" s="1"/>
      <c r="I374" s="1"/>
      <c r="AP374"/>
      <c r="AQ374"/>
    </row>
    <row r="375" spans="1:43" x14ac:dyDescent="0.25">
      <c r="A375" s="4">
        <v>39619</v>
      </c>
      <c r="B375" s="5">
        <v>26.51</v>
      </c>
      <c r="C375" s="39">
        <v>39598</v>
      </c>
      <c r="D375" s="7">
        <v>5986.55</v>
      </c>
      <c r="E375" s="2"/>
      <c r="H375" s="1"/>
      <c r="I375" s="1"/>
      <c r="AP375"/>
      <c r="AQ375"/>
    </row>
    <row r="376" spans="1:43" x14ac:dyDescent="0.25">
      <c r="A376" s="4">
        <v>39622</v>
      </c>
      <c r="B376" s="5">
        <v>26.53</v>
      </c>
      <c r="C376" s="39">
        <v>39601</v>
      </c>
      <c r="D376" s="7">
        <v>5926.14</v>
      </c>
      <c r="E376" s="2"/>
      <c r="H376" s="1"/>
      <c r="I376" s="1"/>
      <c r="AP376"/>
      <c r="AQ376"/>
    </row>
    <row r="377" spans="1:43" x14ac:dyDescent="0.25">
      <c r="A377" s="4">
        <v>39623</v>
      </c>
      <c r="B377" s="5">
        <v>26.71</v>
      </c>
      <c r="C377" s="39">
        <v>39602</v>
      </c>
      <c r="D377" s="7">
        <v>5935.88</v>
      </c>
      <c r="E377" s="2"/>
      <c r="H377" s="1"/>
      <c r="I377" s="1"/>
      <c r="AP377"/>
      <c r="AQ377"/>
    </row>
    <row r="378" spans="1:43" x14ac:dyDescent="0.25">
      <c r="A378" s="4">
        <v>39624</v>
      </c>
      <c r="B378" s="5">
        <v>27.1</v>
      </c>
      <c r="C378" s="39">
        <v>39603</v>
      </c>
      <c r="D378" s="7">
        <v>5933.93</v>
      </c>
      <c r="E378" s="2"/>
      <c r="H378" s="1"/>
      <c r="I378" s="1"/>
      <c r="AP378"/>
      <c r="AQ378"/>
    </row>
    <row r="379" spans="1:43" x14ac:dyDescent="0.25">
      <c r="A379" s="4">
        <v>39625</v>
      </c>
      <c r="B379" s="5">
        <v>25.68</v>
      </c>
      <c r="C379" s="39">
        <v>39604</v>
      </c>
      <c r="D379" s="7">
        <v>6052.81</v>
      </c>
      <c r="E379" s="2"/>
      <c r="H379" s="1"/>
      <c r="I379" s="1"/>
      <c r="AP379"/>
      <c r="AQ379"/>
    </row>
    <row r="380" spans="1:43" x14ac:dyDescent="0.25">
      <c r="A380" s="4">
        <v>39626</v>
      </c>
      <c r="B380" s="5">
        <v>25.42</v>
      </c>
      <c r="C380" s="39">
        <v>39605</v>
      </c>
      <c r="D380" s="7">
        <v>5850.14</v>
      </c>
      <c r="E380" s="2"/>
      <c r="H380" s="1"/>
      <c r="I380" s="1"/>
      <c r="AP380"/>
      <c r="AQ380"/>
    </row>
    <row r="381" spans="1:43" x14ac:dyDescent="0.25">
      <c r="A381" s="4">
        <v>39629</v>
      </c>
      <c r="B381" s="5">
        <v>25.84</v>
      </c>
      <c r="C381" s="39">
        <v>39608</v>
      </c>
      <c r="D381" s="7">
        <v>5857.93</v>
      </c>
      <c r="E381" s="2"/>
      <c r="H381" s="1"/>
      <c r="I381" s="1"/>
      <c r="AP381"/>
      <c r="AQ381"/>
    </row>
    <row r="382" spans="1:43" x14ac:dyDescent="0.25">
      <c r="A382" s="4">
        <v>39630</v>
      </c>
      <c r="B382" s="5">
        <v>26.26</v>
      </c>
      <c r="C382" s="39">
        <v>39609</v>
      </c>
      <c r="D382" s="7">
        <v>5910.55</v>
      </c>
      <c r="E382" s="2"/>
      <c r="H382" s="1"/>
      <c r="I382" s="1"/>
      <c r="AP382"/>
      <c r="AQ382"/>
    </row>
    <row r="383" spans="1:43" x14ac:dyDescent="0.25">
      <c r="A383" s="4">
        <v>39631</v>
      </c>
      <c r="B383" s="5">
        <v>25.67</v>
      </c>
      <c r="C383" s="39">
        <v>39610</v>
      </c>
      <c r="D383" s="7">
        <v>5813.11</v>
      </c>
      <c r="E383" s="2"/>
      <c r="H383" s="1"/>
      <c r="I383" s="1"/>
      <c r="AP383"/>
      <c r="AQ383"/>
    </row>
    <row r="384" spans="1:43" x14ac:dyDescent="0.25">
      <c r="A384" s="4">
        <v>39632</v>
      </c>
      <c r="B384" s="5">
        <v>26.05</v>
      </c>
      <c r="C384" s="39">
        <v>39611</v>
      </c>
      <c r="D384" s="7">
        <v>5661.11</v>
      </c>
      <c r="E384" s="2"/>
      <c r="H384" s="1"/>
      <c r="I384" s="1"/>
      <c r="AP384"/>
      <c r="AQ384"/>
    </row>
    <row r="385" spans="1:43" x14ac:dyDescent="0.25">
      <c r="A385" s="4">
        <v>39636</v>
      </c>
      <c r="B385" s="5">
        <v>26.24</v>
      </c>
      <c r="C385" s="39">
        <v>39612</v>
      </c>
      <c r="D385" s="7">
        <v>5680.59</v>
      </c>
      <c r="E385" s="2"/>
      <c r="H385" s="1"/>
      <c r="I385" s="1"/>
      <c r="AP385"/>
      <c r="AQ385"/>
    </row>
    <row r="386" spans="1:43" x14ac:dyDescent="0.25">
      <c r="A386" s="4">
        <v>39637</v>
      </c>
      <c r="B386" s="5">
        <v>27.17</v>
      </c>
      <c r="C386" s="39">
        <v>39615</v>
      </c>
      <c r="D386" s="7">
        <v>5645.52</v>
      </c>
      <c r="E386" s="2"/>
      <c r="H386" s="1"/>
      <c r="I386" s="1"/>
      <c r="AP386"/>
      <c r="AQ386"/>
    </row>
    <row r="387" spans="1:43" x14ac:dyDescent="0.25">
      <c r="A387" s="4">
        <v>39638</v>
      </c>
      <c r="B387" s="5">
        <v>26.32</v>
      </c>
      <c r="C387" s="39">
        <v>39616</v>
      </c>
      <c r="D387" s="7">
        <v>5624.08</v>
      </c>
      <c r="E387" s="2"/>
      <c r="H387" s="1"/>
      <c r="I387" s="1"/>
      <c r="AP387"/>
      <c r="AQ387"/>
    </row>
    <row r="388" spans="1:43" x14ac:dyDescent="0.25">
      <c r="A388" s="4">
        <v>39639</v>
      </c>
      <c r="B388" s="5">
        <v>26.76</v>
      </c>
      <c r="C388" s="39">
        <v>39617</v>
      </c>
      <c r="D388" s="7">
        <v>5497.41</v>
      </c>
      <c r="E388" s="2"/>
      <c r="H388" s="1"/>
      <c r="I388" s="1"/>
      <c r="AP388"/>
      <c r="AQ388"/>
    </row>
    <row r="389" spans="1:43" x14ac:dyDescent="0.25">
      <c r="A389" s="4">
        <v>39640</v>
      </c>
      <c r="B389" s="5">
        <v>26.78</v>
      </c>
      <c r="C389" s="39">
        <v>39618</v>
      </c>
      <c r="D389" s="7">
        <v>5499.36</v>
      </c>
      <c r="E389" s="2"/>
      <c r="H389" s="1"/>
      <c r="I389" s="1"/>
      <c r="AP389"/>
      <c r="AQ389"/>
    </row>
    <row r="390" spans="1:43" x14ac:dyDescent="0.25">
      <c r="A390" s="4">
        <v>39643</v>
      </c>
      <c r="B390" s="5">
        <v>26.31</v>
      </c>
      <c r="C390" s="39">
        <v>39619</v>
      </c>
      <c r="D390" s="7">
        <v>5394.93</v>
      </c>
      <c r="E390" s="2"/>
      <c r="H390" s="1"/>
      <c r="I390" s="1"/>
      <c r="AP390"/>
      <c r="AQ390"/>
    </row>
    <row r="391" spans="1:43" x14ac:dyDescent="0.25">
      <c r="A391" s="4">
        <v>39644</v>
      </c>
      <c r="B391" s="5">
        <v>25.8</v>
      </c>
      <c r="C391" s="39">
        <v>39622</v>
      </c>
      <c r="D391" s="7">
        <v>5398.87</v>
      </c>
      <c r="E391" s="2"/>
      <c r="H391" s="1"/>
      <c r="I391" s="1"/>
      <c r="AP391"/>
      <c r="AQ391"/>
    </row>
    <row r="392" spans="1:43" x14ac:dyDescent="0.25">
      <c r="A392" s="4">
        <v>39645</v>
      </c>
      <c r="B392" s="5">
        <v>26.8</v>
      </c>
      <c r="C392" s="39">
        <v>39623</v>
      </c>
      <c r="D392" s="7">
        <v>5436.31</v>
      </c>
      <c r="E392" s="2"/>
      <c r="H392" s="1"/>
      <c r="I392" s="1"/>
      <c r="AP392"/>
      <c r="AQ392"/>
    </row>
    <row r="393" spans="1:43" x14ac:dyDescent="0.25">
      <c r="A393" s="4">
        <v>39646</v>
      </c>
      <c r="B393" s="5">
        <v>27.11</v>
      </c>
      <c r="C393" s="39">
        <v>39624</v>
      </c>
      <c r="D393" s="7">
        <v>5515.13</v>
      </c>
      <c r="E393" s="2"/>
      <c r="H393" s="1"/>
      <c r="I393" s="1"/>
      <c r="AP393"/>
      <c r="AQ393"/>
    </row>
    <row r="394" spans="1:43" x14ac:dyDescent="0.25">
      <c r="A394" s="4">
        <v>39647</v>
      </c>
      <c r="B394" s="5">
        <v>27.11</v>
      </c>
      <c r="C394" s="39">
        <v>39625</v>
      </c>
      <c r="D394" s="7">
        <v>5227.45</v>
      </c>
      <c r="E394" s="2"/>
      <c r="H394" s="1"/>
      <c r="I394" s="1"/>
      <c r="AP394"/>
      <c r="AQ394"/>
    </row>
    <row r="395" spans="1:43" x14ac:dyDescent="0.25">
      <c r="A395" s="4">
        <v>39650</v>
      </c>
      <c r="B395" s="5">
        <v>26.81</v>
      </c>
      <c r="C395" s="39">
        <v>39626</v>
      </c>
      <c r="D395" s="7">
        <v>5174.25</v>
      </c>
      <c r="E395" s="2"/>
      <c r="H395" s="1"/>
      <c r="I395" s="1"/>
      <c r="AP395"/>
      <c r="AQ395"/>
    </row>
    <row r="396" spans="1:43" x14ac:dyDescent="0.25">
      <c r="A396" s="4">
        <v>39651</v>
      </c>
      <c r="B396" s="5">
        <v>27.59</v>
      </c>
      <c r="C396" s="39">
        <v>39629</v>
      </c>
      <c r="D396" s="7">
        <v>5258.97</v>
      </c>
      <c r="E396" s="2"/>
      <c r="H396" s="1"/>
      <c r="I396" s="1"/>
      <c r="AP396"/>
      <c r="AQ396"/>
    </row>
    <row r="397" spans="1:43" x14ac:dyDescent="0.25">
      <c r="A397" s="4">
        <v>39652</v>
      </c>
      <c r="B397" s="5">
        <v>28.4</v>
      </c>
      <c r="C397" s="39">
        <v>39630</v>
      </c>
      <c r="D397" s="7">
        <v>5343.7</v>
      </c>
      <c r="E397" s="2"/>
      <c r="H397" s="1"/>
      <c r="I397" s="1"/>
      <c r="AP397"/>
      <c r="AQ397"/>
    </row>
    <row r="398" spans="1:43" x14ac:dyDescent="0.25">
      <c r="A398" s="4">
        <v>39653</v>
      </c>
      <c r="B398" s="5">
        <v>27.79</v>
      </c>
      <c r="C398" s="39">
        <v>39631</v>
      </c>
      <c r="D398" s="7">
        <v>5223.51</v>
      </c>
      <c r="E398" s="2"/>
      <c r="H398" s="1"/>
      <c r="I398" s="1"/>
      <c r="AP398"/>
      <c r="AQ398"/>
    </row>
    <row r="399" spans="1:43" x14ac:dyDescent="0.25">
      <c r="A399" s="4">
        <v>39654</v>
      </c>
      <c r="B399" s="5">
        <v>27.79</v>
      </c>
      <c r="C399" s="39">
        <v>39632</v>
      </c>
      <c r="D399" s="7">
        <v>5302.32</v>
      </c>
      <c r="E399" s="2"/>
      <c r="H399" s="1"/>
      <c r="I399" s="1"/>
      <c r="AP399"/>
      <c r="AQ399"/>
    </row>
    <row r="400" spans="1:43" x14ac:dyDescent="0.25">
      <c r="A400" s="4">
        <v>39657</v>
      </c>
      <c r="B400" s="5">
        <v>26.81</v>
      </c>
      <c r="C400" s="39">
        <v>39633</v>
      </c>
      <c r="D400" s="7">
        <v>5302.32</v>
      </c>
      <c r="E400" s="2"/>
      <c r="H400" s="1"/>
      <c r="I400" s="1"/>
      <c r="AP400"/>
      <c r="AQ400"/>
    </row>
    <row r="401" spans="1:43" x14ac:dyDescent="0.25">
      <c r="A401" s="4">
        <v>39658</v>
      </c>
      <c r="B401" s="5">
        <v>27.49</v>
      </c>
      <c r="C401" s="39">
        <v>39636</v>
      </c>
      <c r="D401" s="7">
        <v>5339.76</v>
      </c>
      <c r="E401" s="2"/>
      <c r="H401" s="1"/>
      <c r="I401" s="1"/>
      <c r="AP401"/>
      <c r="AQ401"/>
    </row>
    <row r="402" spans="1:43" x14ac:dyDescent="0.25">
      <c r="A402" s="4">
        <v>39659</v>
      </c>
      <c r="B402" s="5">
        <v>28.05</v>
      </c>
      <c r="C402" s="39">
        <v>39637</v>
      </c>
      <c r="D402" s="7">
        <v>5528.92</v>
      </c>
      <c r="E402" s="2"/>
      <c r="H402" s="1"/>
      <c r="I402" s="1"/>
      <c r="AP402"/>
      <c r="AQ402"/>
    </row>
    <row r="403" spans="1:43" x14ac:dyDescent="0.25">
      <c r="A403" s="4">
        <v>39660</v>
      </c>
      <c r="B403" s="5">
        <v>27.39</v>
      </c>
      <c r="C403" s="39">
        <v>39638</v>
      </c>
      <c r="D403" s="7">
        <v>5357.49</v>
      </c>
      <c r="E403" s="2"/>
      <c r="H403" s="1"/>
      <c r="I403" s="1"/>
      <c r="AP403"/>
      <c r="AQ403"/>
    </row>
    <row r="404" spans="1:43" x14ac:dyDescent="0.25">
      <c r="A404" s="4">
        <v>39661</v>
      </c>
      <c r="B404" s="5">
        <v>27.31</v>
      </c>
      <c r="C404" s="39">
        <v>39639</v>
      </c>
      <c r="D404" s="7">
        <v>5446.16</v>
      </c>
      <c r="E404" s="2"/>
      <c r="H404" s="1"/>
      <c r="I404" s="1"/>
      <c r="AP404"/>
      <c r="AQ404"/>
    </row>
    <row r="405" spans="1:43" x14ac:dyDescent="0.25">
      <c r="A405" s="4">
        <v>39664</v>
      </c>
      <c r="B405" s="5">
        <v>27.27</v>
      </c>
      <c r="C405" s="39">
        <v>39640</v>
      </c>
      <c r="D405" s="7">
        <v>5450.1</v>
      </c>
      <c r="E405" s="2"/>
      <c r="H405" s="1"/>
      <c r="I405" s="1"/>
      <c r="AP405"/>
      <c r="AQ405"/>
    </row>
    <row r="406" spans="1:43" x14ac:dyDescent="0.25">
      <c r="A406" s="4">
        <v>39665</v>
      </c>
      <c r="B406" s="5">
        <v>28.32</v>
      </c>
      <c r="C406" s="39">
        <v>39643</v>
      </c>
      <c r="D406" s="7">
        <v>5355.52</v>
      </c>
      <c r="E406" s="2"/>
      <c r="H406" s="1"/>
      <c r="I406" s="1"/>
      <c r="AP406"/>
      <c r="AQ406"/>
    </row>
    <row r="407" spans="1:43" x14ac:dyDescent="0.25">
      <c r="A407" s="4">
        <v>39666</v>
      </c>
      <c r="B407" s="5">
        <v>28.08</v>
      </c>
      <c r="C407" s="39">
        <v>39644</v>
      </c>
      <c r="D407" s="7">
        <v>5251.09</v>
      </c>
      <c r="E407" s="2"/>
      <c r="H407" s="1"/>
      <c r="I407" s="1"/>
      <c r="AP407"/>
      <c r="AQ407"/>
    </row>
    <row r="408" spans="1:43" x14ac:dyDescent="0.25">
      <c r="A408" s="4">
        <v>39667</v>
      </c>
      <c r="B408" s="5">
        <v>27.66</v>
      </c>
      <c r="C408" s="39">
        <v>39645</v>
      </c>
      <c r="D408" s="7">
        <v>5454.04</v>
      </c>
      <c r="E408" s="2"/>
      <c r="H408" s="1"/>
      <c r="I408" s="1"/>
      <c r="AP408"/>
      <c r="AQ408"/>
    </row>
    <row r="409" spans="1:43" x14ac:dyDescent="0.25">
      <c r="A409" s="4">
        <v>39668</v>
      </c>
      <c r="B409" s="5">
        <v>28.7</v>
      </c>
      <c r="C409" s="39">
        <v>39646</v>
      </c>
      <c r="D409" s="7">
        <v>5517.1</v>
      </c>
      <c r="E409" s="2"/>
      <c r="H409" s="1"/>
      <c r="I409" s="1"/>
      <c r="AP409"/>
      <c r="AQ409"/>
    </row>
    <row r="410" spans="1:43" x14ac:dyDescent="0.25">
      <c r="A410" s="4">
        <v>39671</v>
      </c>
      <c r="B410" s="5">
        <v>29</v>
      </c>
      <c r="C410" s="39">
        <v>39647</v>
      </c>
      <c r="D410" s="7">
        <v>5517.1</v>
      </c>
      <c r="E410" s="2"/>
      <c r="H410" s="1"/>
      <c r="I410" s="1"/>
      <c r="AP410"/>
      <c r="AQ410"/>
    </row>
    <row r="411" spans="1:43" x14ac:dyDescent="0.25">
      <c r="A411" s="4">
        <v>39672</v>
      </c>
      <c r="B411" s="5">
        <v>28.79</v>
      </c>
      <c r="C411" s="39">
        <v>39650</v>
      </c>
      <c r="D411" s="7">
        <v>5456.01</v>
      </c>
      <c r="E411" s="2"/>
      <c r="H411" s="1"/>
      <c r="I411" s="1"/>
      <c r="AP411"/>
      <c r="AQ411"/>
    </row>
    <row r="412" spans="1:43" x14ac:dyDescent="0.25">
      <c r="A412" s="4">
        <v>39673</v>
      </c>
      <c r="B412" s="5">
        <v>28.38</v>
      </c>
      <c r="C412" s="39">
        <v>39651</v>
      </c>
      <c r="D412" s="7">
        <v>5615.62</v>
      </c>
      <c r="E412" s="2"/>
      <c r="H412" s="1"/>
      <c r="I412" s="1"/>
      <c r="AP412"/>
      <c r="AQ412"/>
    </row>
    <row r="413" spans="1:43" x14ac:dyDescent="0.25">
      <c r="A413" s="4">
        <v>39674</v>
      </c>
      <c r="B413" s="5">
        <v>28.58</v>
      </c>
      <c r="C413" s="39">
        <v>39652</v>
      </c>
      <c r="D413" s="7">
        <v>5779.16</v>
      </c>
      <c r="E413" s="2"/>
      <c r="H413" s="1"/>
      <c r="I413" s="1"/>
      <c r="AP413"/>
      <c r="AQ413"/>
    </row>
    <row r="414" spans="1:43" x14ac:dyDescent="0.25">
      <c r="A414" s="4">
        <v>39675</v>
      </c>
      <c r="B414" s="5">
        <v>28.85</v>
      </c>
      <c r="C414" s="39">
        <v>39653</v>
      </c>
      <c r="D414" s="7">
        <v>5656.99</v>
      </c>
      <c r="E414" s="2"/>
      <c r="H414" s="1"/>
      <c r="I414" s="1"/>
      <c r="AP414"/>
      <c r="AQ414"/>
    </row>
    <row r="415" spans="1:43" x14ac:dyDescent="0.25">
      <c r="A415" s="4">
        <v>39678</v>
      </c>
      <c r="B415" s="5">
        <v>28.41</v>
      </c>
      <c r="C415" s="39">
        <v>39654</v>
      </c>
      <c r="D415" s="7">
        <v>5656.99</v>
      </c>
      <c r="E415" s="2"/>
      <c r="H415" s="1"/>
      <c r="I415" s="1"/>
      <c r="AP415"/>
      <c r="AQ415"/>
    </row>
    <row r="416" spans="1:43" x14ac:dyDescent="0.25">
      <c r="A416" s="4">
        <v>39679</v>
      </c>
      <c r="B416" s="5">
        <v>27.79</v>
      </c>
      <c r="C416" s="39">
        <v>39657</v>
      </c>
      <c r="D416" s="7">
        <v>5456.01</v>
      </c>
      <c r="E416" s="2"/>
      <c r="H416" s="1"/>
      <c r="I416" s="1"/>
      <c r="AP416"/>
      <c r="AQ416"/>
    </row>
    <row r="417" spans="1:43" x14ac:dyDescent="0.25">
      <c r="A417" s="4">
        <v>39680</v>
      </c>
      <c r="B417" s="5">
        <v>27.74</v>
      </c>
      <c r="C417" s="39">
        <v>39658</v>
      </c>
      <c r="D417" s="7">
        <v>5595.91</v>
      </c>
      <c r="E417" s="2"/>
      <c r="H417" s="1"/>
      <c r="I417" s="1"/>
      <c r="AP417"/>
      <c r="AQ417"/>
    </row>
    <row r="418" spans="1:43" x14ac:dyDescent="0.25">
      <c r="A418" s="4">
        <v>39681</v>
      </c>
      <c r="B418" s="5">
        <v>27.83</v>
      </c>
      <c r="C418" s="39">
        <v>39659</v>
      </c>
      <c r="D418" s="7">
        <v>5708.22</v>
      </c>
      <c r="E418" s="2"/>
      <c r="H418" s="1"/>
      <c r="I418" s="1"/>
      <c r="AP418"/>
      <c r="AQ418"/>
    </row>
    <row r="419" spans="1:43" x14ac:dyDescent="0.25">
      <c r="A419" s="4">
        <v>39682</v>
      </c>
      <c r="B419" s="5">
        <v>28.19</v>
      </c>
      <c r="C419" s="39">
        <v>39660</v>
      </c>
      <c r="D419" s="7">
        <v>5574.24</v>
      </c>
      <c r="E419" s="2"/>
      <c r="H419" s="1"/>
      <c r="I419" s="1"/>
      <c r="AP419"/>
      <c r="AQ419"/>
    </row>
    <row r="420" spans="1:43" x14ac:dyDescent="0.25">
      <c r="A420" s="4">
        <v>39685</v>
      </c>
      <c r="B420" s="5">
        <v>27.42</v>
      </c>
      <c r="C420" s="39">
        <v>39661</v>
      </c>
      <c r="D420" s="7">
        <v>5558.47</v>
      </c>
      <c r="E420" s="2"/>
      <c r="H420" s="1"/>
      <c r="I420" s="1"/>
      <c r="AP420"/>
      <c r="AQ420"/>
    </row>
    <row r="421" spans="1:43" x14ac:dyDescent="0.25">
      <c r="A421" s="4">
        <v>39686</v>
      </c>
      <c r="B421" s="5">
        <v>27.37</v>
      </c>
      <c r="C421" s="39">
        <v>39664</v>
      </c>
      <c r="D421" s="7">
        <v>5550.59</v>
      </c>
      <c r="E421" s="2"/>
      <c r="H421" s="1"/>
      <c r="I421" s="1"/>
      <c r="AP421"/>
      <c r="AQ421"/>
    </row>
    <row r="422" spans="1:43" x14ac:dyDescent="0.25">
      <c r="A422" s="4">
        <v>39687</v>
      </c>
      <c r="B422" s="5">
        <v>27.32</v>
      </c>
      <c r="C422" s="39">
        <v>39665</v>
      </c>
      <c r="D422" s="7">
        <v>5763.39</v>
      </c>
      <c r="E422" s="2"/>
      <c r="H422" s="1"/>
      <c r="I422" s="1"/>
      <c r="AP422"/>
      <c r="AQ422"/>
    </row>
    <row r="423" spans="1:43" x14ac:dyDescent="0.25">
      <c r="A423" s="4">
        <v>39688</v>
      </c>
      <c r="B423" s="5">
        <v>27.91</v>
      </c>
      <c r="C423" s="39">
        <v>39666</v>
      </c>
      <c r="D423" s="7">
        <v>5714.14</v>
      </c>
      <c r="E423" s="2"/>
      <c r="H423" s="1"/>
      <c r="I423" s="1"/>
      <c r="AP423"/>
      <c r="AQ423"/>
    </row>
    <row r="424" spans="1:43" x14ac:dyDescent="0.25">
      <c r="A424" s="4">
        <v>39689</v>
      </c>
      <c r="B424" s="5">
        <v>27.2</v>
      </c>
      <c r="C424" s="39">
        <v>39667</v>
      </c>
      <c r="D424" s="7">
        <v>5629.41</v>
      </c>
      <c r="E424" s="2"/>
      <c r="H424" s="1"/>
      <c r="I424" s="1"/>
      <c r="AP424"/>
      <c r="AQ424"/>
    </row>
    <row r="425" spans="1:43" x14ac:dyDescent="0.25">
      <c r="A425" s="4">
        <v>39693</v>
      </c>
      <c r="B425" s="5">
        <v>27.62</v>
      </c>
      <c r="C425" s="39">
        <v>39668</v>
      </c>
      <c r="D425" s="7">
        <v>5840.24</v>
      </c>
      <c r="E425" s="2"/>
      <c r="H425" s="1"/>
      <c r="I425" s="1"/>
      <c r="AP425"/>
      <c r="AQ425"/>
    </row>
    <row r="426" spans="1:43" x14ac:dyDescent="0.25">
      <c r="A426" s="4">
        <v>39694</v>
      </c>
      <c r="B426" s="5">
        <v>27.66</v>
      </c>
      <c r="C426" s="39">
        <v>39671</v>
      </c>
      <c r="D426" s="7">
        <v>5901.32</v>
      </c>
      <c r="E426" s="2"/>
      <c r="H426" s="1"/>
      <c r="I426" s="1"/>
      <c r="AP426"/>
      <c r="AQ426"/>
    </row>
    <row r="427" spans="1:43" x14ac:dyDescent="0.25">
      <c r="A427" s="4">
        <v>39695</v>
      </c>
      <c r="B427" s="5">
        <v>26.82</v>
      </c>
      <c r="C427" s="39">
        <v>39672</v>
      </c>
      <c r="D427" s="7">
        <v>5859.94</v>
      </c>
      <c r="E427" s="2"/>
      <c r="H427" s="1"/>
      <c r="I427" s="1"/>
      <c r="AP427"/>
      <c r="AQ427"/>
    </row>
    <row r="428" spans="1:43" x14ac:dyDescent="0.25">
      <c r="A428" s="4">
        <v>39696</v>
      </c>
      <c r="B428" s="5">
        <v>26.99</v>
      </c>
      <c r="C428" s="39">
        <v>39673</v>
      </c>
      <c r="D428" s="7">
        <v>5775.22</v>
      </c>
      <c r="E428" s="2"/>
      <c r="H428" s="1"/>
      <c r="I428" s="1"/>
      <c r="AP428"/>
      <c r="AQ428"/>
    </row>
    <row r="429" spans="1:43" x14ac:dyDescent="0.25">
      <c r="A429" s="4">
        <v>39699</v>
      </c>
      <c r="B429" s="5">
        <v>28.16</v>
      </c>
      <c r="C429" s="39">
        <v>39674</v>
      </c>
      <c r="D429" s="7">
        <v>5816.59</v>
      </c>
      <c r="E429" s="2"/>
      <c r="H429" s="1"/>
      <c r="I429" s="1"/>
      <c r="AP429"/>
      <c r="AQ429"/>
    </row>
    <row r="430" spans="1:43" x14ac:dyDescent="0.25">
      <c r="A430" s="4">
        <v>39700</v>
      </c>
      <c r="B430" s="5">
        <v>27.22</v>
      </c>
      <c r="C430" s="39">
        <v>39675</v>
      </c>
      <c r="D430" s="7">
        <v>5871.77</v>
      </c>
      <c r="E430" s="2"/>
      <c r="H430" s="1"/>
      <c r="I430" s="1"/>
      <c r="AP430"/>
      <c r="AQ430"/>
    </row>
    <row r="431" spans="1:43" x14ac:dyDescent="0.25">
      <c r="A431" s="4">
        <v>39701</v>
      </c>
      <c r="B431" s="5">
        <v>27.19</v>
      </c>
      <c r="C431" s="39">
        <v>39678</v>
      </c>
      <c r="D431" s="7">
        <v>5783.1</v>
      </c>
      <c r="E431" s="2"/>
      <c r="H431" s="1"/>
      <c r="I431" s="1"/>
      <c r="AP431"/>
      <c r="AQ431"/>
    </row>
    <row r="432" spans="1:43" x14ac:dyDescent="0.25">
      <c r="A432" s="4">
        <v>39702</v>
      </c>
      <c r="B432" s="5">
        <v>27.26</v>
      </c>
      <c r="C432" s="39">
        <v>39679</v>
      </c>
      <c r="D432" s="7">
        <v>5656.99</v>
      </c>
      <c r="E432" s="2"/>
      <c r="H432" s="1"/>
      <c r="I432" s="1"/>
      <c r="AP432"/>
      <c r="AQ432"/>
    </row>
    <row r="433" spans="1:43" x14ac:dyDescent="0.25">
      <c r="A433" s="4">
        <v>39703</v>
      </c>
      <c r="B433" s="5">
        <v>25.9</v>
      </c>
      <c r="C433" s="39">
        <v>39680</v>
      </c>
      <c r="D433" s="7">
        <v>5645.17</v>
      </c>
      <c r="E433" s="2"/>
      <c r="H433" s="1"/>
      <c r="I433" s="1"/>
      <c r="AP433"/>
      <c r="AQ433"/>
    </row>
    <row r="434" spans="1:43" x14ac:dyDescent="0.25">
      <c r="A434" s="4">
        <v>39706</v>
      </c>
      <c r="B434" s="5">
        <v>23.82</v>
      </c>
      <c r="C434" s="39">
        <v>39681</v>
      </c>
      <c r="D434" s="7">
        <v>5664.88</v>
      </c>
      <c r="E434" s="2"/>
      <c r="H434" s="1"/>
      <c r="I434" s="1"/>
      <c r="AP434"/>
      <c r="AQ434"/>
    </row>
    <row r="435" spans="1:43" x14ac:dyDescent="0.25">
      <c r="A435" s="4">
        <v>39707</v>
      </c>
      <c r="B435" s="5">
        <v>24.26</v>
      </c>
      <c r="C435" s="39">
        <v>39682</v>
      </c>
      <c r="D435" s="7">
        <v>5737.78</v>
      </c>
      <c r="E435" s="2"/>
      <c r="H435" s="1"/>
      <c r="I435" s="1"/>
      <c r="AP435"/>
      <c r="AQ435"/>
    </row>
    <row r="436" spans="1:43" x14ac:dyDescent="0.25">
      <c r="A436" s="4">
        <v>39708</v>
      </c>
      <c r="B436" s="5">
        <v>22.64</v>
      </c>
      <c r="C436" s="39">
        <v>39685</v>
      </c>
      <c r="D436" s="7">
        <v>5580.15</v>
      </c>
      <c r="E436" s="2"/>
      <c r="H436" s="1"/>
      <c r="I436" s="1"/>
      <c r="AP436"/>
      <c r="AQ436"/>
    </row>
    <row r="437" spans="1:43" x14ac:dyDescent="0.25">
      <c r="A437" s="4">
        <v>39709</v>
      </c>
      <c r="B437" s="5">
        <v>24.32</v>
      </c>
      <c r="C437" s="39">
        <v>39686</v>
      </c>
      <c r="D437" s="7">
        <v>5570.3</v>
      </c>
      <c r="E437" s="2"/>
      <c r="H437" s="1"/>
      <c r="I437" s="1"/>
      <c r="AP437"/>
      <c r="AQ437"/>
    </row>
    <row r="438" spans="1:43" x14ac:dyDescent="0.25">
      <c r="A438" s="4">
        <v>39710</v>
      </c>
      <c r="B438" s="5">
        <v>26.12</v>
      </c>
      <c r="C438" s="39">
        <v>39687</v>
      </c>
      <c r="D438" s="7">
        <v>5560.44</v>
      </c>
      <c r="E438" s="2"/>
      <c r="H438" s="1"/>
      <c r="I438" s="1"/>
      <c r="AP438"/>
      <c r="AQ438"/>
    </row>
    <row r="439" spans="1:43" x14ac:dyDescent="0.25">
      <c r="A439" s="4">
        <v>39713</v>
      </c>
      <c r="B439" s="5">
        <v>25.66</v>
      </c>
      <c r="C439" s="39">
        <v>39688</v>
      </c>
      <c r="D439" s="7">
        <v>5680.64</v>
      </c>
      <c r="E439" s="2"/>
      <c r="H439" s="1"/>
      <c r="I439" s="1"/>
      <c r="AP439"/>
      <c r="AQ439"/>
    </row>
    <row r="440" spans="1:43" x14ac:dyDescent="0.25">
      <c r="A440" s="4">
        <v>39714</v>
      </c>
      <c r="B440" s="5">
        <v>24.48</v>
      </c>
      <c r="C440" s="39">
        <v>39689</v>
      </c>
      <c r="D440" s="7">
        <v>5536.8</v>
      </c>
      <c r="E440" s="2"/>
      <c r="H440" s="1"/>
      <c r="I440" s="1"/>
      <c r="AP440"/>
      <c r="AQ440"/>
    </row>
    <row r="441" spans="1:43" x14ac:dyDescent="0.25">
      <c r="A441" s="4">
        <v>39715</v>
      </c>
      <c r="B441" s="5">
        <v>24.13</v>
      </c>
      <c r="C441" s="39">
        <v>39692</v>
      </c>
      <c r="D441" s="7">
        <v>5536.8</v>
      </c>
      <c r="E441" s="2"/>
      <c r="H441" s="1"/>
      <c r="I441" s="1"/>
      <c r="AP441"/>
      <c r="AQ441"/>
    </row>
    <row r="442" spans="1:43" x14ac:dyDescent="0.25">
      <c r="A442" s="4">
        <v>39716</v>
      </c>
      <c r="B442" s="5">
        <v>25.2</v>
      </c>
      <c r="C442" s="39">
        <v>39693</v>
      </c>
      <c r="D442" s="7">
        <v>5621.53</v>
      </c>
      <c r="E442" s="2"/>
      <c r="H442" s="1"/>
      <c r="I442" s="1"/>
      <c r="AP442"/>
      <c r="AQ442"/>
    </row>
    <row r="443" spans="1:43" x14ac:dyDescent="0.25">
      <c r="A443" s="4">
        <v>39717</v>
      </c>
      <c r="B443" s="5">
        <v>24.77</v>
      </c>
      <c r="C443" s="39">
        <v>39694</v>
      </c>
      <c r="D443" s="7">
        <v>5629.41</v>
      </c>
      <c r="E443" s="2"/>
      <c r="H443" s="1"/>
      <c r="I443" s="1"/>
      <c r="AP443"/>
      <c r="AQ443"/>
    </row>
    <row r="444" spans="1:43" x14ac:dyDescent="0.25">
      <c r="A444" s="4">
        <v>39720</v>
      </c>
      <c r="B444" s="5">
        <v>22.66</v>
      </c>
      <c r="C444" s="39">
        <v>39695</v>
      </c>
      <c r="D444" s="7">
        <v>5457.98</v>
      </c>
      <c r="E444" s="2"/>
      <c r="H444" s="1"/>
      <c r="I444" s="1"/>
      <c r="AP444"/>
      <c r="AQ444"/>
    </row>
    <row r="445" spans="1:43" x14ac:dyDescent="0.25">
      <c r="A445" s="4">
        <v>39721</v>
      </c>
      <c r="B445" s="5">
        <v>25.02</v>
      </c>
      <c r="C445" s="39">
        <v>39696</v>
      </c>
      <c r="D445" s="7">
        <v>5493.45</v>
      </c>
      <c r="E445" s="2"/>
      <c r="H445" s="1"/>
      <c r="I445" s="1"/>
      <c r="AP445"/>
      <c r="AQ445"/>
    </row>
    <row r="446" spans="1:43" x14ac:dyDescent="0.25">
      <c r="A446" s="4">
        <v>39722</v>
      </c>
      <c r="B446" s="5">
        <v>24.04</v>
      </c>
      <c r="C446" s="39">
        <v>39699</v>
      </c>
      <c r="D446" s="7">
        <v>5731.87</v>
      </c>
      <c r="E446" s="2"/>
      <c r="H446" s="1"/>
      <c r="I446" s="1"/>
      <c r="AP446"/>
      <c r="AQ446"/>
    </row>
    <row r="447" spans="1:43" x14ac:dyDescent="0.25">
      <c r="A447" s="4">
        <v>39723</v>
      </c>
      <c r="B447" s="5">
        <v>21.73</v>
      </c>
      <c r="C447" s="39">
        <v>39700</v>
      </c>
      <c r="D447" s="7">
        <v>5540.74</v>
      </c>
      <c r="E447" s="2"/>
      <c r="H447" s="1"/>
      <c r="I447" s="1"/>
      <c r="AP447"/>
      <c r="AQ447"/>
    </row>
    <row r="448" spans="1:43" x14ac:dyDescent="0.25">
      <c r="A448" s="4">
        <v>39724</v>
      </c>
      <c r="B448" s="5">
        <v>21.16</v>
      </c>
      <c r="C448" s="39">
        <v>39701</v>
      </c>
      <c r="D448" s="7">
        <v>5534.83</v>
      </c>
      <c r="E448" s="2"/>
      <c r="H448" s="1"/>
      <c r="I448" s="1"/>
      <c r="AP448"/>
      <c r="AQ448"/>
    </row>
    <row r="449" spans="1:43" x14ac:dyDescent="0.25">
      <c r="A449" s="4">
        <v>39727</v>
      </c>
      <c r="B449" s="5">
        <v>20.98</v>
      </c>
      <c r="C449" s="39">
        <v>39702</v>
      </c>
      <c r="D449" s="7">
        <v>5548.62</v>
      </c>
      <c r="E449" s="2"/>
      <c r="H449" s="1"/>
      <c r="I449" s="1"/>
      <c r="AP449"/>
      <c r="AQ449"/>
    </row>
    <row r="450" spans="1:43" x14ac:dyDescent="0.25">
      <c r="A450" s="4">
        <v>39728</v>
      </c>
      <c r="B450" s="5">
        <v>19.920000000000002</v>
      </c>
      <c r="C450" s="39">
        <v>39703</v>
      </c>
      <c r="D450" s="7">
        <v>5270.8</v>
      </c>
      <c r="E450" s="2"/>
      <c r="H450" s="1"/>
      <c r="I450" s="1"/>
      <c r="AP450"/>
      <c r="AQ450"/>
    </row>
    <row r="451" spans="1:43" x14ac:dyDescent="0.25">
      <c r="A451" s="4">
        <v>39729</v>
      </c>
      <c r="B451" s="5">
        <v>20.260000000000002</v>
      </c>
      <c r="C451" s="39">
        <v>39706</v>
      </c>
      <c r="D451" s="7">
        <v>4847.16</v>
      </c>
      <c r="E451" s="2"/>
      <c r="H451" s="1"/>
      <c r="I451" s="1"/>
      <c r="AP451"/>
      <c r="AQ451"/>
    </row>
    <row r="452" spans="1:43" x14ac:dyDescent="0.25">
      <c r="A452" s="4">
        <v>39730</v>
      </c>
      <c r="B452" s="5">
        <v>18.649999999999999</v>
      </c>
      <c r="C452" s="39">
        <v>39707</v>
      </c>
      <c r="D452" s="7">
        <v>4937.8</v>
      </c>
      <c r="E452" s="2"/>
      <c r="H452" s="1"/>
      <c r="I452" s="1"/>
      <c r="AP452"/>
      <c r="AQ452"/>
    </row>
    <row r="453" spans="1:43" x14ac:dyDescent="0.25">
      <c r="A453" s="4">
        <v>39731</v>
      </c>
      <c r="B453" s="5">
        <v>21.09</v>
      </c>
      <c r="C453" s="39">
        <v>39708</v>
      </c>
      <c r="D453" s="7">
        <v>4608.75</v>
      </c>
      <c r="E453" s="2"/>
      <c r="H453" s="1"/>
      <c r="I453" s="1"/>
      <c r="AP453"/>
      <c r="AQ453"/>
    </row>
    <row r="454" spans="1:43" x14ac:dyDescent="0.25">
      <c r="A454" s="4">
        <v>39734</v>
      </c>
      <c r="B454" s="5">
        <v>20.6</v>
      </c>
      <c r="C454" s="39">
        <v>39709</v>
      </c>
      <c r="D454" s="7">
        <v>4945.68</v>
      </c>
      <c r="E454" s="2"/>
      <c r="H454" s="1"/>
      <c r="I454" s="1"/>
      <c r="AP454"/>
      <c r="AQ454"/>
    </row>
    <row r="455" spans="1:43" x14ac:dyDescent="0.25">
      <c r="A455" s="4">
        <v>39735</v>
      </c>
      <c r="B455" s="5">
        <v>20.46</v>
      </c>
      <c r="C455" s="39">
        <v>39710</v>
      </c>
      <c r="D455" s="7">
        <v>5310.77</v>
      </c>
      <c r="E455" s="2"/>
      <c r="H455" s="1"/>
      <c r="I455" s="1"/>
      <c r="AP455"/>
      <c r="AQ455"/>
    </row>
    <row r="456" spans="1:43" x14ac:dyDescent="0.25">
      <c r="A456" s="4">
        <v>39736</v>
      </c>
      <c r="B456" s="5">
        <v>18.89</v>
      </c>
      <c r="C456" s="39">
        <v>39713</v>
      </c>
      <c r="D456" s="7">
        <v>5217.01</v>
      </c>
      <c r="E456" s="2"/>
      <c r="H456" s="1"/>
      <c r="I456" s="1"/>
      <c r="AP456"/>
      <c r="AQ456"/>
    </row>
    <row r="457" spans="1:43" x14ac:dyDescent="0.25">
      <c r="A457" s="4">
        <v>39737</v>
      </c>
      <c r="B457" s="5">
        <v>19.510000000000002</v>
      </c>
      <c r="C457" s="39">
        <v>39714</v>
      </c>
      <c r="D457" s="7">
        <v>4977.6000000000004</v>
      </c>
      <c r="E457" s="2"/>
      <c r="H457" s="1"/>
      <c r="I457" s="1"/>
      <c r="AP457"/>
      <c r="AQ457"/>
    </row>
    <row r="458" spans="1:43" x14ac:dyDescent="0.25">
      <c r="A458" s="4">
        <v>39738</v>
      </c>
      <c r="B458" s="5">
        <v>19.260000000000002</v>
      </c>
      <c r="C458" s="39">
        <v>39715</v>
      </c>
      <c r="D458" s="7">
        <v>4905.78</v>
      </c>
      <c r="E458" s="2"/>
      <c r="H458" s="1"/>
      <c r="I458" s="1"/>
      <c r="AP458"/>
      <c r="AQ458"/>
    </row>
    <row r="459" spans="1:43" x14ac:dyDescent="0.25">
      <c r="A459" s="4">
        <v>39741</v>
      </c>
      <c r="B459" s="5">
        <v>19.760000000000002</v>
      </c>
      <c r="C459" s="39">
        <v>39716</v>
      </c>
      <c r="D459" s="7">
        <v>5123.24</v>
      </c>
      <c r="E459" s="2"/>
      <c r="H459" s="1"/>
      <c r="I459" s="1"/>
      <c r="AP459"/>
      <c r="AQ459"/>
    </row>
    <row r="460" spans="1:43" x14ac:dyDescent="0.25">
      <c r="A460" s="4">
        <v>39742</v>
      </c>
      <c r="B460" s="5">
        <v>19.97</v>
      </c>
      <c r="C460" s="39">
        <v>39717</v>
      </c>
      <c r="D460" s="7">
        <v>5037.45</v>
      </c>
      <c r="E460" s="2"/>
      <c r="H460" s="1"/>
      <c r="I460" s="1"/>
      <c r="AP460"/>
      <c r="AQ460"/>
    </row>
    <row r="461" spans="1:43" x14ac:dyDescent="0.25">
      <c r="A461" s="4">
        <v>39743</v>
      </c>
      <c r="B461" s="5">
        <v>18.600000000000001</v>
      </c>
      <c r="C461" s="39">
        <v>39720</v>
      </c>
      <c r="D461" s="7">
        <v>4608.5200000000004</v>
      </c>
      <c r="E461" s="2"/>
      <c r="H461" s="1"/>
      <c r="I461" s="1"/>
      <c r="AP461"/>
      <c r="AQ461"/>
    </row>
    <row r="462" spans="1:43" x14ac:dyDescent="0.25">
      <c r="A462" s="4">
        <v>39744</v>
      </c>
      <c r="B462" s="5">
        <v>18.45</v>
      </c>
      <c r="C462" s="39">
        <v>39721</v>
      </c>
      <c r="D462" s="7">
        <v>5087.33</v>
      </c>
      <c r="E462" s="2"/>
      <c r="H462" s="1"/>
      <c r="I462" s="1"/>
      <c r="AP462"/>
      <c r="AQ462"/>
    </row>
    <row r="463" spans="1:43" x14ac:dyDescent="0.25">
      <c r="A463" s="4">
        <v>39745</v>
      </c>
      <c r="B463" s="5">
        <v>17.489999999999998</v>
      </c>
      <c r="C463" s="39">
        <v>39722</v>
      </c>
      <c r="D463" s="7">
        <v>4887.83</v>
      </c>
      <c r="E463" s="2"/>
      <c r="H463" s="1"/>
      <c r="I463" s="1"/>
      <c r="AP463"/>
      <c r="AQ463"/>
    </row>
    <row r="464" spans="1:43" x14ac:dyDescent="0.25">
      <c r="A464" s="4">
        <v>39748</v>
      </c>
      <c r="B464" s="5">
        <v>17.399999999999999</v>
      </c>
      <c r="C464" s="39">
        <v>39723</v>
      </c>
      <c r="D464" s="7">
        <v>4418.99</v>
      </c>
      <c r="E464" s="2"/>
      <c r="H464" s="1"/>
      <c r="I464" s="1"/>
      <c r="AP464"/>
      <c r="AQ464"/>
    </row>
    <row r="465" spans="1:43" x14ac:dyDescent="0.25">
      <c r="A465" s="4">
        <v>39749</v>
      </c>
      <c r="B465" s="5">
        <v>19.12</v>
      </c>
      <c r="C465" s="39">
        <v>39724</v>
      </c>
      <c r="D465" s="7">
        <v>4303.28</v>
      </c>
      <c r="E465" s="2"/>
      <c r="H465" s="1"/>
      <c r="I465" s="1"/>
      <c r="AP465"/>
      <c r="AQ465"/>
    </row>
    <row r="466" spans="1:43" x14ac:dyDescent="0.25">
      <c r="A466" s="4">
        <v>39750</v>
      </c>
      <c r="B466" s="5">
        <v>18.84</v>
      </c>
      <c r="C466" s="39">
        <v>39727</v>
      </c>
      <c r="D466" s="7">
        <v>4265.38</v>
      </c>
      <c r="E466" s="2"/>
      <c r="H466" s="1"/>
      <c r="I466" s="1"/>
      <c r="AP466"/>
      <c r="AQ466"/>
    </row>
    <row r="467" spans="1:43" x14ac:dyDescent="0.25">
      <c r="A467" s="4">
        <v>39751</v>
      </c>
      <c r="B467" s="5">
        <v>18.98</v>
      </c>
      <c r="C467" s="39">
        <v>39728</v>
      </c>
      <c r="D467" s="7">
        <v>4049.91</v>
      </c>
      <c r="E467" s="2"/>
      <c r="H467" s="1"/>
      <c r="I467" s="1"/>
      <c r="AP467"/>
      <c r="AQ467"/>
    </row>
    <row r="468" spans="1:43" x14ac:dyDescent="0.25">
      <c r="A468" s="4">
        <v>39752</v>
      </c>
      <c r="B468" s="5">
        <v>19.14</v>
      </c>
      <c r="C468" s="39">
        <v>39729</v>
      </c>
      <c r="D468" s="7">
        <v>4119.74</v>
      </c>
      <c r="E468" s="2"/>
      <c r="H468" s="1"/>
      <c r="I468" s="1"/>
      <c r="AP468"/>
      <c r="AQ468"/>
    </row>
    <row r="469" spans="1:43" x14ac:dyDescent="0.25">
      <c r="A469" s="4">
        <v>39755</v>
      </c>
      <c r="B469" s="5">
        <v>18.940000000000001</v>
      </c>
      <c r="C469" s="39">
        <v>39730</v>
      </c>
      <c r="D469" s="7">
        <v>3792.56</v>
      </c>
      <c r="E469" s="2"/>
      <c r="H469" s="1"/>
      <c r="I469" s="1"/>
      <c r="AP469"/>
      <c r="AQ469"/>
    </row>
    <row r="470" spans="1:43" x14ac:dyDescent="0.25">
      <c r="A470" s="4">
        <v>39756</v>
      </c>
      <c r="B470" s="5">
        <v>20.38</v>
      </c>
      <c r="C470" s="39">
        <v>39731</v>
      </c>
      <c r="D470" s="7">
        <v>4289.32</v>
      </c>
      <c r="E470" s="2"/>
      <c r="H470" s="1"/>
      <c r="I470" s="1"/>
      <c r="AP470"/>
      <c r="AQ470"/>
    </row>
    <row r="471" spans="1:43" x14ac:dyDescent="0.25">
      <c r="A471" s="4">
        <v>39757</v>
      </c>
      <c r="B471" s="5">
        <v>19.55</v>
      </c>
      <c r="C471" s="39">
        <v>39734</v>
      </c>
      <c r="D471" s="7">
        <v>4189.57</v>
      </c>
      <c r="E471" s="2"/>
      <c r="H471" s="1"/>
      <c r="I471" s="1"/>
      <c r="AP471"/>
      <c r="AQ471"/>
    </row>
    <row r="472" spans="1:43" x14ac:dyDescent="0.25">
      <c r="A472" s="4">
        <v>39758</v>
      </c>
      <c r="B472" s="5">
        <v>17.989999999999998</v>
      </c>
      <c r="C472" s="39">
        <v>39735</v>
      </c>
      <c r="D472" s="7">
        <v>4159.6400000000003</v>
      </c>
      <c r="E472" s="2"/>
      <c r="H472" s="1"/>
      <c r="I472" s="1"/>
      <c r="AP472"/>
      <c r="AQ472"/>
    </row>
    <row r="473" spans="1:43" x14ac:dyDescent="0.25">
      <c r="A473" s="4">
        <v>39759</v>
      </c>
      <c r="B473" s="5">
        <v>18.5</v>
      </c>
      <c r="C473" s="39">
        <v>39736</v>
      </c>
      <c r="D473" s="7">
        <v>3840.44</v>
      </c>
      <c r="E473" s="2"/>
      <c r="H473" s="1"/>
      <c r="I473" s="1"/>
      <c r="AP473"/>
      <c r="AQ473"/>
    </row>
    <row r="474" spans="1:43" x14ac:dyDescent="0.25">
      <c r="A474" s="4">
        <v>39762</v>
      </c>
      <c r="B474" s="5">
        <v>18.100000000000001</v>
      </c>
      <c r="C474" s="39">
        <v>39737</v>
      </c>
      <c r="D474" s="7">
        <v>3968.12</v>
      </c>
      <c r="E474" s="2"/>
      <c r="H474" s="1"/>
      <c r="I474" s="1"/>
      <c r="AP474"/>
      <c r="AQ474"/>
    </row>
    <row r="475" spans="1:43" x14ac:dyDescent="0.25">
      <c r="A475" s="4">
        <v>39763</v>
      </c>
      <c r="B475" s="5">
        <v>17.47</v>
      </c>
      <c r="C475" s="39">
        <v>39738</v>
      </c>
      <c r="D475" s="7">
        <v>3916.25</v>
      </c>
      <c r="E475" s="2"/>
      <c r="H475" s="1"/>
      <c r="I475" s="1"/>
      <c r="AP475"/>
      <c r="AQ475"/>
    </row>
    <row r="476" spans="1:43" x14ac:dyDescent="0.25">
      <c r="A476" s="4">
        <v>39764</v>
      </c>
      <c r="B476" s="5">
        <v>15.98</v>
      </c>
      <c r="C476" s="39">
        <v>39741</v>
      </c>
      <c r="D476" s="7">
        <v>4017.99</v>
      </c>
      <c r="E476" s="2"/>
      <c r="H476" s="1"/>
      <c r="I476" s="1"/>
      <c r="AP476"/>
      <c r="AQ476"/>
    </row>
    <row r="477" spans="1:43" x14ac:dyDescent="0.25">
      <c r="A477" s="4">
        <v>39765</v>
      </c>
      <c r="B477" s="5">
        <v>16.54</v>
      </c>
      <c r="C477" s="39">
        <v>39742</v>
      </c>
      <c r="D477" s="7">
        <v>4059.89</v>
      </c>
      <c r="E477" s="2"/>
      <c r="H477" s="1"/>
      <c r="I477" s="1"/>
      <c r="AP477"/>
      <c r="AQ477"/>
    </row>
    <row r="478" spans="1:43" x14ac:dyDescent="0.25">
      <c r="A478" s="4">
        <v>39766</v>
      </c>
      <c r="B478" s="5">
        <v>15.72</v>
      </c>
      <c r="C478" s="39">
        <v>39743</v>
      </c>
      <c r="D478" s="7">
        <v>3782.58</v>
      </c>
      <c r="E478" s="2"/>
      <c r="H478" s="1"/>
      <c r="I478" s="1"/>
      <c r="AP478"/>
      <c r="AQ478"/>
    </row>
    <row r="479" spans="1:43" x14ac:dyDescent="0.25">
      <c r="A479" s="4">
        <v>39769</v>
      </c>
      <c r="B479" s="5">
        <v>15.81</v>
      </c>
      <c r="C479" s="39">
        <v>39744</v>
      </c>
      <c r="D479" s="7">
        <v>3750.66</v>
      </c>
      <c r="E479" s="2"/>
      <c r="H479" s="1"/>
      <c r="I479" s="1"/>
      <c r="AP479"/>
      <c r="AQ479"/>
    </row>
    <row r="480" spans="1:43" x14ac:dyDescent="0.25">
      <c r="A480" s="4">
        <v>39770</v>
      </c>
      <c r="B480" s="5">
        <v>15.76</v>
      </c>
      <c r="C480" s="39">
        <v>39745</v>
      </c>
      <c r="D480" s="7">
        <v>3557.14</v>
      </c>
      <c r="E480" s="2"/>
      <c r="H480" s="1"/>
      <c r="I480" s="1"/>
      <c r="AP480"/>
      <c r="AQ480"/>
    </row>
    <row r="481" spans="1:43" x14ac:dyDescent="0.25">
      <c r="A481" s="4">
        <v>39771</v>
      </c>
      <c r="B481" s="5">
        <v>14.18</v>
      </c>
      <c r="C481" s="39">
        <v>39748</v>
      </c>
      <c r="D481" s="7">
        <v>3537.19</v>
      </c>
      <c r="E481" s="2"/>
      <c r="H481" s="1"/>
      <c r="I481" s="1"/>
      <c r="AP481"/>
      <c r="AQ481"/>
    </row>
    <row r="482" spans="1:43" x14ac:dyDescent="0.25">
      <c r="A482" s="4">
        <v>39772</v>
      </c>
      <c r="B482" s="5">
        <v>12.6</v>
      </c>
      <c r="C482" s="39">
        <v>39749</v>
      </c>
      <c r="D482" s="7">
        <v>3888.32</v>
      </c>
      <c r="E482" s="2"/>
      <c r="H482" s="1"/>
      <c r="I482" s="1"/>
      <c r="AP482"/>
      <c r="AQ482"/>
    </row>
    <row r="483" spans="1:43" x14ac:dyDescent="0.25">
      <c r="A483" s="4">
        <v>39773</v>
      </c>
      <c r="B483" s="5">
        <v>13.77</v>
      </c>
      <c r="C483" s="39">
        <v>39750</v>
      </c>
      <c r="D483" s="7">
        <v>3830.46</v>
      </c>
      <c r="E483" s="2"/>
      <c r="H483" s="1"/>
      <c r="I483" s="1"/>
      <c r="AP483"/>
      <c r="AQ483"/>
    </row>
    <row r="484" spans="1:43" x14ac:dyDescent="0.25">
      <c r="A484" s="4">
        <v>39776</v>
      </c>
      <c r="B484" s="5">
        <v>14.97</v>
      </c>
      <c r="C484" s="39">
        <v>39751</v>
      </c>
      <c r="D484" s="7">
        <v>3860.39</v>
      </c>
      <c r="E484" s="2"/>
      <c r="H484" s="1"/>
      <c r="I484" s="1"/>
      <c r="AP484"/>
      <c r="AQ484"/>
    </row>
    <row r="485" spans="1:43" x14ac:dyDescent="0.25">
      <c r="A485" s="4">
        <v>39777</v>
      </c>
      <c r="B485" s="5">
        <v>15.47</v>
      </c>
      <c r="C485" s="39">
        <v>39752</v>
      </c>
      <c r="D485" s="7">
        <v>3892.31</v>
      </c>
      <c r="E485" s="2"/>
      <c r="H485" s="1"/>
      <c r="I485" s="1"/>
      <c r="AP485"/>
      <c r="AQ485"/>
    </row>
    <row r="486" spans="1:43" x14ac:dyDescent="0.25">
      <c r="A486" s="4">
        <v>39778</v>
      </c>
      <c r="B486" s="5">
        <v>15.88</v>
      </c>
      <c r="C486" s="39">
        <v>39755</v>
      </c>
      <c r="D486" s="7">
        <v>3850.41</v>
      </c>
      <c r="E486" s="2"/>
      <c r="H486" s="1"/>
      <c r="I486" s="1"/>
      <c r="AP486"/>
      <c r="AQ486"/>
    </row>
    <row r="487" spans="1:43" x14ac:dyDescent="0.25">
      <c r="A487" s="4">
        <v>39780</v>
      </c>
      <c r="B487" s="5">
        <v>16.850000000000001</v>
      </c>
      <c r="C487" s="39">
        <v>39756</v>
      </c>
      <c r="D487" s="7">
        <v>4143.68</v>
      </c>
      <c r="E487" s="2"/>
      <c r="H487" s="1"/>
      <c r="I487" s="1"/>
      <c r="AP487"/>
      <c r="AQ487"/>
    </row>
    <row r="488" spans="1:43" x14ac:dyDescent="0.25">
      <c r="A488" s="4">
        <v>39783</v>
      </c>
      <c r="B488" s="5">
        <v>15.21</v>
      </c>
      <c r="C488" s="39">
        <v>39757</v>
      </c>
      <c r="D488" s="7">
        <v>3976.1</v>
      </c>
      <c r="E488" s="2"/>
      <c r="H488" s="1"/>
      <c r="I488" s="1"/>
      <c r="AP488"/>
      <c r="AQ488"/>
    </row>
    <row r="489" spans="1:43" x14ac:dyDescent="0.25">
      <c r="A489" s="4">
        <v>39784</v>
      </c>
      <c r="B489" s="5">
        <v>17.28</v>
      </c>
      <c r="C489" s="39">
        <v>39758</v>
      </c>
      <c r="D489" s="7">
        <v>3658.89</v>
      </c>
      <c r="E489" s="2"/>
      <c r="H489" s="1"/>
      <c r="I489" s="1"/>
      <c r="AP489"/>
      <c r="AQ489"/>
    </row>
    <row r="490" spans="1:43" x14ac:dyDescent="0.25">
      <c r="A490" s="4">
        <v>39785</v>
      </c>
      <c r="B490" s="5">
        <v>17.79</v>
      </c>
      <c r="C490" s="39">
        <v>39759</v>
      </c>
      <c r="D490" s="7">
        <v>3762.63</v>
      </c>
      <c r="E490" s="2"/>
      <c r="H490" s="1"/>
      <c r="I490" s="1"/>
      <c r="AP490"/>
      <c r="AQ490"/>
    </row>
    <row r="491" spans="1:43" x14ac:dyDescent="0.25">
      <c r="A491" s="4">
        <v>39786</v>
      </c>
      <c r="B491" s="5">
        <v>17.22</v>
      </c>
      <c r="C491" s="39">
        <v>39762</v>
      </c>
      <c r="D491" s="7">
        <v>3680.83</v>
      </c>
      <c r="E491" s="2"/>
      <c r="H491" s="1"/>
      <c r="I491" s="1"/>
      <c r="AP491"/>
      <c r="AQ491"/>
    </row>
    <row r="492" spans="1:43" x14ac:dyDescent="0.25">
      <c r="A492" s="4">
        <v>39787</v>
      </c>
      <c r="B492" s="5">
        <v>17.510000000000002</v>
      </c>
      <c r="C492" s="39">
        <v>39763</v>
      </c>
      <c r="D492" s="7">
        <v>3553.15</v>
      </c>
      <c r="E492" s="2"/>
      <c r="H492" s="1"/>
      <c r="I492" s="1"/>
      <c r="AP492"/>
      <c r="AQ492"/>
    </row>
    <row r="493" spans="1:43" x14ac:dyDescent="0.25">
      <c r="A493" s="4">
        <v>39790</v>
      </c>
      <c r="B493" s="5">
        <v>18.52</v>
      </c>
      <c r="C493" s="39">
        <v>39764</v>
      </c>
      <c r="D493" s="7">
        <v>3249.91</v>
      </c>
      <c r="E493" s="2"/>
      <c r="H493" s="1"/>
      <c r="I493" s="1"/>
      <c r="AP493"/>
      <c r="AQ493"/>
    </row>
    <row r="494" spans="1:43" x14ac:dyDescent="0.25">
      <c r="A494" s="4">
        <v>39791</v>
      </c>
      <c r="B494" s="5">
        <v>17.440000000000001</v>
      </c>
      <c r="C494" s="39">
        <v>39765</v>
      </c>
      <c r="D494" s="7">
        <v>3363.62</v>
      </c>
      <c r="E494" s="2"/>
      <c r="H494" s="1"/>
      <c r="I494" s="1"/>
      <c r="AP494"/>
      <c r="AQ494"/>
    </row>
    <row r="495" spans="1:43" x14ac:dyDescent="0.25">
      <c r="A495" s="4">
        <v>39792</v>
      </c>
      <c r="B495" s="5">
        <v>17.66</v>
      </c>
      <c r="C495" s="39">
        <v>39766</v>
      </c>
      <c r="D495" s="7">
        <v>3196.04</v>
      </c>
      <c r="E495" s="2"/>
      <c r="H495" s="1"/>
      <c r="I495" s="1"/>
      <c r="AP495"/>
      <c r="AQ495"/>
    </row>
    <row r="496" spans="1:43" x14ac:dyDescent="0.25">
      <c r="A496" s="4">
        <v>39793</v>
      </c>
      <c r="B496" s="5">
        <v>16.73</v>
      </c>
      <c r="C496" s="39">
        <v>39769</v>
      </c>
      <c r="D496" s="7">
        <v>3213.99</v>
      </c>
      <c r="E496" s="2"/>
      <c r="H496" s="1"/>
      <c r="I496" s="1"/>
      <c r="AP496"/>
      <c r="AQ496"/>
    </row>
    <row r="497" spans="1:43" x14ac:dyDescent="0.25">
      <c r="A497" s="4">
        <v>39794</v>
      </c>
      <c r="B497" s="5">
        <v>16.79</v>
      </c>
      <c r="C497" s="39">
        <v>39770</v>
      </c>
      <c r="D497" s="7">
        <v>3204.02</v>
      </c>
      <c r="E497" s="2"/>
      <c r="H497" s="1"/>
      <c r="I497" s="1"/>
      <c r="AP497"/>
      <c r="AQ497"/>
    </row>
    <row r="498" spans="1:43" x14ac:dyDescent="0.25">
      <c r="A498" s="4">
        <v>39797</v>
      </c>
      <c r="B498" s="5">
        <v>16.63</v>
      </c>
      <c r="C498" s="39">
        <v>39771</v>
      </c>
      <c r="D498" s="7">
        <v>2882.82</v>
      </c>
      <c r="E498" s="2"/>
      <c r="H498" s="1"/>
      <c r="I498" s="1"/>
      <c r="AP498"/>
      <c r="AQ498"/>
    </row>
    <row r="499" spans="1:43" x14ac:dyDescent="0.25">
      <c r="A499" s="4">
        <v>39798</v>
      </c>
      <c r="B499" s="5">
        <v>17.579999999999998</v>
      </c>
      <c r="C499" s="39">
        <v>39772</v>
      </c>
      <c r="D499" s="7">
        <v>2561.62</v>
      </c>
      <c r="E499" s="2"/>
      <c r="H499" s="1"/>
      <c r="I499" s="1"/>
      <c r="AP499"/>
      <c r="AQ499"/>
    </row>
    <row r="500" spans="1:43" x14ac:dyDescent="0.25">
      <c r="A500" s="4">
        <v>39799</v>
      </c>
      <c r="B500" s="5">
        <v>17.059999999999999</v>
      </c>
      <c r="C500" s="39">
        <v>39773</v>
      </c>
      <c r="D500" s="7">
        <v>2799.03</v>
      </c>
      <c r="E500" s="2"/>
      <c r="H500" s="1"/>
      <c r="I500" s="1"/>
      <c r="AP500"/>
      <c r="AQ500"/>
    </row>
    <row r="501" spans="1:43" x14ac:dyDescent="0.25">
      <c r="A501" s="4">
        <v>39800</v>
      </c>
      <c r="B501" s="5">
        <v>15.66</v>
      </c>
      <c r="C501" s="39">
        <v>39776</v>
      </c>
      <c r="D501" s="7">
        <v>3044.42</v>
      </c>
      <c r="E501" s="2"/>
      <c r="H501" s="1"/>
      <c r="I501" s="1"/>
      <c r="AP501"/>
      <c r="AQ501"/>
    </row>
    <row r="502" spans="1:43" x14ac:dyDescent="0.25">
      <c r="A502" s="4">
        <v>39801</v>
      </c>
      <c r="B502" s="5">
        <v>16.190000000000001</v>
      </c>
      <c r="C502" s="39">
        <v>39777</v>
      </c>
      <c r="D502" s="7">
        <v>3146.17</v>
      </c>
      <c r="E502" s="2"/>
      <c r="H502" s="1"/>
      <c r="I502" s="1"/>
      <c r="AP502"/>
      <c r="AQ502"/>
    </row>
    <row r="503" spans="1:43" x14ac:dyDescent="0.25">
      <c r="A503" s="4">
        <v>39804</v>
      </c>
      <c r="B503" s="5">
        <v>15.77</v>
      </c>
      <c r="C503" s="39">
        <v>39778</v>
      </c>
      <c r="D503" s="7">
        <v>3229.95</v>
      </c>
      <c r="E503" s="2"/>
      <c r="H503" s="1"/>
      <c r="I503" s="1"/>
      <c r="AP503"/>
      <c r="AQ503"/>
    </row>
    <row r="504" spans="1:43" x14ac:dyDescent="0.25">
      <c r="A504" s="4">
        <v>39805</v>
      </c>
      <c r="B504" s="5">
        <v>16.12</v>
      </c>
      <c r="C504" s="39">
        <v>39779</v>
      </c>
      <c r="D504" s="7">
        <v>3229.95</v>
      </c>
      <c r="E504" s="2"/>
      <c r="H504" s="1"/>
      <c r="I504" s="1"/>
      <c r="AP504"/>
      <c r="AQ504"/>
    </row>
    <row r="505" spans="1:43" x14ac:dyDescent="0.25">
      <c r="A505" s="4">
        <v>39806</v>
      </c>
      <c r="B505" s="5">
        <v>16.11</v>
      </c>
      <c r="C505" s="39">
        <v>39780</v>
      </c>
      <c r="D505" s="7">
        <v>3425.47</v>
      </c>
      <c r="E505" s="2"/>
      <c r="H505" s="1"/>
      <c r="I505" s="1"/>
      <c r="AP505"/>
      <c r="AQ505"/>
    </row>
    <row r="506" spans="1:43" x14ac:dyDescent="0.25">
      <c r="A506" s="4">
        <v>39808</v>
      </c>
      <c r="B506" s="5">
        <v>15.97</v>
      </c>
      <c r="C506" s="39">
        <v>39783</v>
      </c>
      <c r="D506" s="7">
        <v>3092.3</v>
      </c>
      <c r="E506" s="2"/>
      <c r="H506" s="1"/>
      <c r="I506" s="1"/>
      <c r="AP506"/>
      <c r="AQ506"/>
    </row>
    <row r="507" spans="1:43" x14ac:dyDescent="0.25">
      <c r="A507" s="4">
        <v>39811</v>
      </c>
      <c r="B507" s="5">
        <v>15.66</v>
      </c>
      <c r="C507" s="39">
        <v>39784</v>
      </c>
      <c r="D507" s="7">
        <v>3513.25</v>
      </c>
      <c r="E507" s="2"/>
      <c r="H507" s="1"/>
      <c r="I507" s="1"/>
      <c r="AP507"/>
      <c r="AQ507"/>
    </row>
    <row r="508" spans="1:43" x14ac:dyDescent="0.25">
      <c r="A508" s="4">
        <v>39812</v>
      </c>
      <c r="B508" s="5">
        <v>15.82</v>
      </c>
      <c r="C508" s="39">
        <v>39785</v>
      </c>
      <c r="D508" s="7">
        <v>3616.99</v>
      </c>
      <c r="E508" s="2"/>
      <c r="H508" s="1"/>
      <c r="I508" s="1"/>
      <c r="AP508"/>
      <c r="AQ508"/>
    </row>
    <row r="509" spans="1:43" x14ac:dyDescent="0.25">
      <c r="A509" s="4">
        <v>39813</v>
      </c>
      <c r="B509" s="5">
        <v>16.2</v>
      </c>
      <c r="C509" s="39">
        <v>39786</v>
      </c>
      <c r="D509" s="7">
        <v>3501.28</v>
      </c>
      <c r="E509" s="2"/>
      <c r="H509" s="1"/>
      <c r="I509" s="1"/>
      <c r="AP509"/>
      <c r="AQ509"/>
    </row>
    <row r="510" spans="1:43" x14ac:dyDescent="0.25">
      <c r="A510" s="10"/>
      <c r="B510" s="10"/>
      <c r="C510" s="39">
        <v>39787</v>
      </c>
      <c r="D510" s="7">
        <v>3561.13</v>
      </c>
      <c r="E510" s="2"/>
      <c r="H510" s="1"/>
      <c r="I510" s="1"/>
      <c r="AP510"/>
      <c r="AQ510"/>
    </row>
    <row r="511" spans="1:43" x14ac:dyDescent="0.25">
      <c r="A511" s="41"/>
      <c r="B511" s="41"/>
      <c r="C511" s="39">
        <v>39790</v>
      </c>
      <c r="D511" s="7">
        <v>3766.62</v>
      </c>
      <c r="E511" s="2"/>
      <c r="H511" s="1"/>
      <c r="I511" s="1"/>
      <c r="AP511"/>
      <c r="AQ511"/>
    </row>
    <row r="512" spans="1:43" x14ac:dyDescent="0.25">
      <c r="A512" s="41"/>
      <c r="B512" s="41"/>
      <c r="C512" s="39">
        <v>39791</v>
      </c>
      <c r="D512" s="7">
        <v>3547.17</v>
      </c>
      <c r="E512" s="2"/>
      <c r="H512" s="1"/>
      <c r="I512" s="1"/>
      <c r="AP512"/>
      <c r="AQ512"/>
    </row>
    <row r="513" spans="1:43" x14ac:dyDescent="0.25">
      <c r="A513" s="42"/>
      <c r="B513" s="42"/>
      <c r="C513" s="39">
        <v>39792</v>
      </c>
      <c r="D513" s="7">
        <v>3591.06</v>
      </c>
      <c r="E513" s="2"/>
      <c r="H513" s="1"/>
      <c r="I513" s="1"/>
      <c r="AP513"/>
      <c r="AQ513"/>
    </row>
    <row r="514" spans="1:43" x14ac:dyDescent="0.25">
      <c r="A514" s="24"/>
      <c r="B514" s="24"/>
      <c r="C514" s="39">
        <v>39793</v>
      </c>
      <c r="D514" s="7">
        <v>3401.53</v>
      </c>
      <c r="E514" s="2"/>
      <c r="H514" s="1"/>
      <c r="I514" s="1"/>
      <c r="AP514"/>
      <c r="AQ514"/>
    </row>
    <row r="515" spans="1:43" x14ac:dyDescent="0.25">
      <c r="A515" s="24"/>
      <c r="B515" s="24"/>
      <c r="C515" s="39">
        <v>39794</v>
      </c>
      <c r="D515" s="7">
        <v>3413.5</v>
      </c>
      <c r="E515" s="2"/>
      <c r="H515" s="1"/>
      <c r="I515" s="1"/>
      <c r="AP515"/>
      <c r="AQ515"/>
    </row>
    <row r="516" spans="1:43" x14ac:dyDescent="0.25">
      <c r="A516" s="43"/>
      <c r="B516" s="43"/>
      <c r="C516" s="39">
        <v>39797</v>
      </c>
      <c r="D516" s="7">
        <v>3381.58</v>
      </c>
      <c r="E516" s="2"/>
      <c r="H516" s="1"/>
      <c r="I516" s="1"/>
      <c r="AP516"/>
      <c r="AQ516"/>
    </row>
    <row r="517" spans="1:43" x14ac:dyDescent="0.25">
      <c r="A517" s="24"/>
      <c r="B517" s="24"/>
      <c r="C517" s="39">
        <v>39798</v>
      </c>
      <c r="D517" s="7">
        <v>3575.1</v>
      </c>
      <c r="E517" s="2"/>
      <c r="H517" s="1"/>
      <c r="I517" s="1"/>
      <c r="AP517"/>
      <c r="AQ517"/>
    </row>
    <row r="518" spans="1:43" x14ac:dyDescent="0.25">
      <c r="A518" s="24"/>
      <c r="B518" s="24"/>
      <c r="C518" s="39">
        <v>39799</v>
      </c>
      <c r="D518" s="7">
        <v>3469.36</v>
      </c>
      <c r="E518" s="2"/>
      <c r="H518" s="1"/>
      <c r="I518" s="1"/>
      <c r="AP518"/>
      <c r="AQ518"/>
    </row>
    <row r="519" spans="1:43" x14ac:dyDescent="0.25">
      <c r="A519" s="41"/>
      <c r="B519" s="41"/>
      <c r="C519" s="39">
        <v>39800</v>
      </c>
      <c r="D519" s="7">
        <v>3184.07</v>
      </c>
      <c r="E519" s="2"/>
      <c r="H519" s="1"/>
      <c r="I519" s="1"/>
      <c r="AP519"/>
      <c r="AQ519"/>
    </row>
    <row r="520" spans="1:43" x14ac:dyDescent="0.25">
      <c r="A520" s="41"/>
      <c r="B520" s="41"/>
      <c r="C520" s="39">
        <v>39801</v>
      </c>
      <c r="D520" s="7">
        <v>3291.8</v>
      </c>
      <c r="E520" s="2"/>
      <c r="H520" s="1"/>
      <c r="I520" s="1"/>
      <c r="AP520"/>
      <c r="AQ520"/>
    </row>
    <row r="521" spans="1:43" x14ac:dyDescent="0.25">
      <c r="A521" s="44"/>
      <c r="B521" s="44"/>
      <c r="C521" s="39">
        <v>39804</v>
      </c>
      <c r="D521" s="7">
        <v>3206.02</v>
      </c>
      <c r="E521" s="2"/>
      <c r="H521" s="1"/>
      <c r="I521" s="1"/>
      <c r="AP521"/>
      <c r="AQ521"/>
    </row>
    <row r="522" spans="1:43" x14ac:dyDescent="0.25">
      <c r="A522" s="44"/>
      <c r="B522" s="44"/>
      <c r="C522" s="39">
        <v>39805</v>
      </c>
      <c r="D522" s="7">
        <v>3277.84</v>
      </c>
      <c r="E522" s="2"/>
      <c r="H522" s="1"/>
      <c r="I522" s="1"/>
      <c r="AP522"/>
      <c r="AQ522"/>
    </row>
    <row r="523" spans="1:43" x14ac:dyDescent="0.25">
      <c r="A523" s="44"/>
      <c r="B523" s="44"/>
      <c r="C523" s="39">
        <v>39806</v>
      </c>
      <c r="D523" s="7">
        <v>3275.84</v>
      </c>
      <c r="E523" s="2"/>
      <c r="H523" s="1"/>
      <c r="I523" s="1"/>
      <c r="AP523"/>
      <c r="AQ523"/>
    </row>
    <row r="524" spans="1:43" x14ac:dyDescent="0.25">
      <c r="A524" s="44"/>
      <c r="B524" s="44"/>
      <c r="C524" s="39">
        <v>39807</v>
      </c>
      <c r="D524" s="7">
        <v>3275.84</v>
      </c>
      <c r="E524" s="2"/>
      <c r="H524" s="1"/>
      <c r="I524" s="1"/>
      <c r="AP524"/>
      <c r="AQ524"/>
    </row>
    <row r="525" spans="1:43" x14ac:dyDescent="0.25">
      <c r="A525" s="10"/>
      <c r="B525" s="10"/>
      <c r="C525" s="39">
        <v>39808</v>
      </c>
      <c r="D525" s="7">
        <v>3247.37</v>
      </c>
      <c r="E525" s="2"/>
      <c r="H525" s="1"/>
      <c r="I525" s="1"/>
      <c r="AP525"/>
      <c r="AQ525"/>
    </row>
    <row r="526" spans="1:43" x14ac:dyDescent="0.25">
      <c r="A526" s="10"/>
      <c r="B526" s="10"/>
      <c r="C526" s="39">
        <v>39811</v>
      </c>
      <c r="D526" s="7">
        <v>3184.34</v>
      </c>
      <c r="E526" s="2"/>
      <c r="H526" s="1"/>
      <c r="I526" s="1"/>
      <c r="AP526"/>
      <c r="AQ526"/>
    </row>
    <row r="527" spans="1:43" x14ac:dyDescent="0.25">
      <c r="A527" s="10"/>
      <c r="B527" s="41"/>
      <c r="C527" s="39">
        <v>39812</v>
      </c>
      <c r="D527" s="7">
        <v>3216.87</v>
      </c>
      <c r="E527" s="2"/>
      <c r="H527" s="1"/>
      <c r="I527" s="1"/>
      <c r="AP527"/>
      <c r="AQ527"/>
    </row>
    <row r="528" spans="1:43" x14ac:dyDescent="0.25">
      <c r="A528" s="10"/>
      <c r="B528" s="9"/>
      <c r="C528" s="39">
        <v>39813</v>
      </c>
      <c r="D528" s="7">
        <v>3294.14</v>
      </c>
      <c r="E528" s="2"/>
      <c r="H528" s="1"/>
      <c r="I528" s="1"/>
      <c r="AP528"/>
      <c r="AQ528"/>
    </row>
    <row r="536" spans="33:43" x14ac:dyDescent="0.25">
      <c r="AG536"/>
      <c r="AH536"/>
      <c r="AI536"/>
      <c r="AJ536"/>
      <c r="AK536"/>
      <c r="AL536"/>
      <c r="AM536"/>
      <c r="AN536"/>
      <c r="AO536"/>
      <c r="AP536"/>
      <c r="AQ536"/>
    </row>
    <row r="537" spans="33:43" x14ac:dyDescent="0.25">
      <c r="AG537"/>
      <c r="AH537"/>
      <c r="AI537"/>
      <c r="AJ537"/>
      <c r="AK537"/>
      <c r="AL537"/>
      <c r="AM537"/>
      <c r="AN537"/>
      <c r="AO537"/>
      <c r="AP537"/>
      <c r="AQ537"/>
    </row>
    <row r="538" spans="33:43" x14ac:dyDescent="0.25">
      <c r="AG538"/>
      <c r="AH538"/>
      <c r="AI538"/>
      <c r="AJ538"/>
      <c r="AK538"/>
      <c r="AL538"/>
      <c r="AM538"/>
      <c r="AN538"/>
      <c r="AO538"/>
      <c r="AP538"/>
      <c r="AQ538"/>
    </row>
    <row r="539" spans="33:43" x14ac:dyDescent="0.25">
      <c r="AG539"/>
      <c r="AH539"/>
      <c r="AI539"/>
      <c r="AJ539"/>
      <c r="AK539"/>
      <c r="AL539"/>
      <c r="AM539"/>
      <c r="AN539"/>
      <c r="AO539"/>
      <c r="AP539"/>
      <c r="AQ539"/>
    </row>
    <row r="540" spans="33:43" x14ac:dyDescent="0.25">
      <c r="AG540"/>
      <c r="AH540"/>
      <c r="AI540"/>
      <c r="AJ540"/>
      <c r="AK540"/>
      <c r="AL540"/>
      <c r="AM540"/>
      <c r="AN540"/>
      <c r="AO540"/>
      <c r="AP540"/>
      <c r="AQ540"/>
    </row>
    <row r="541" spans="33:43" x14ac:dyDescent="0.25">
      <c r="AG541"/>
      <c r="AH541"/>
      <c r="AI541"/>
      <c r="AJ541"/>
      <c r="AK541"/>
      <c r="AL541"/>
      <c r="AM541"/>
      <c r="AN541"/>
      <c r="AO541"/>
      <c r="AP541"/>
      <c r="AQ541"/>
    </row>
    <row r="542" spans="33:43" x14ac:dyDescent="0.25">
      <c r="AG542"/>
      <c r="AH542"/>
      <c r="AI542"/>
      <c r="AJ542"/>
      <c r="AK542"/>
      <c r="AL542"/>
      <c r="AM542"/>
      <c r="AN542"/>
      <c r="AO542"/>
      <c r="AP542"/>
      <c r="AQ542"/>
    </row>
    <row r="543" spans="33:43" x14ac:dyDescent="0.25">
      <c r="AG543"/>
      <c r="AH543"/>
      <c r="AI543"/>
      <c r="AJ543"/>
      <c r="AK543"/>
      <c r="AL543"/>
      <c r="AM543"/>
      <c r="AN543"/>
      <c r="AO543"/>
      <c r="AP543"/>
      <c r="AQ543"/>
    </row>
    <row r="544" spans="33:43" x14ac:dyDescent="0.25">
      <c r="AG544"/>
      <c r="AH544"/>
      <c r="AI544"/>
      <c r="AJ544"/>
      <c r="AK544"/>
      <c r="AL544"/>
      <c r="AM544"/>
      <c r="AN544"/>
      <c r="AO544"/>
      <c r="AP544"/>
      <c r="AQ544"/>
    </row>
    <row r="545" spans="27:43" x14ac:dyDescent="0.25">
      <c r="AG545"/>
      <c r="AH545"/>
      <c r="AI545"/>
      <c r="AJ545"/>
      <c r="AK545"/>
      <c r="AL545"/>
      <c r="AM545"/>
      <c r="AN545"/>
      <c r="AO545"/>
      <c r="AP545"/>
      <c r="AQ545"/>
    </row>
    <row r="546" spans="27:43" x14ac:dyDescent="0.25">
      <c r="AG546"/>
      <c r="AH546"/>
      <c r="AI546"/>
      <c r="AJ546"/>
      <c r="AK546"/>
      <c r="AL546"/>
      <c r="AM546"/>
      <c r="AN546"/>
      <c r="AO546"/>
      <c r="AP546"/>
      <c r="AQ546"/>
    </row>
    <row r="547" spans="27:43" x14ac:dyDescent="0.25">
      <c r="AG547"/>
      <c r="AH547"/>
      <c r="AI547"/>
      <c r="AJ547"/>
      <c r="AK547"/>
      <c r="AL547"/>
      <c r="AM547"/>
      <c r="AN547"/>
      <c r="AO547"/>
      <c r="AP547"/>
      <c r="AQ547"/>
    </row>
    <row r="548" spans="27:43" x14ac:dyDescent="0.25">
      <c r="AG548"/>
      <c r="AH548"/>
      <c r="AI548"/>
      <c r="AJ548"/>
      <c r="AK548"/>
      <c r="AL548"/>
      <c r="AM548"/>
      <c r="AN548"/>
      <c r="AO548"/>
      <c r="AP548"/>
      <c r="AQ548"/>
    </row>
    <row r="549" spans="27:43" x14ac:dyDescent="0.25">
      <c r="AG549"/>
      <c r="AH549"/>
      <c r="AI549"/>
      <c r="AJ549"/>
      <c r="AK549"/>
      <c r="AL549"/>
      <c r="AM549"/>
      <c r="AN549"/>
      <c r="AO549"/>
      <c r="AP549"/>
      <c r="AQ549"/>
    </row>
    <row r="550" spans="27:43" x14ac:dyDescent="0.25">
      <c r="AG550"/>
      <c r="AH550"/>
      <c r="AI550"/>
      <c r="AJ550"/>
      <c r="AK550"/>
      <c r="AL550"/>
      <c r="AM550"/>
      <c r="AN550"/>
      <c r="AO550"/>
      <c r="AP550"/>
      <c r="AQ550"/>
    </row>
    <row r="551" spans="27:43" x14ac:dyDescent="0.25">
      <c r="AG551"/>
      <c r="AH551"/>
      <c r="AI551"/>
      <c r="AJ551"/>
      <c r="AK551"/>
      <c r="AL551"/>
      <c r="AM551"/>
      <c r="AN551"/>
      <c r="AO551"/>
      <c r="AP551"/>
      <c r="AQ551"/>
    </row>
    <row r="552" spans="27:43" x14ac:dyDescent="0.25">
      <c r="AG552"/>
      <c r="AH552"/>
      <c r="AI552"/>
      <c r="AJ552"/>
      <c r="AK552"/>
      <c r="AL552"/>
      <c r="AM552"/>
      <c r="AN552"/>
      <c r="AO552"/>
      <c r="AP552"/>
      <c r="AQ552"/>
    </row>
    <row r="553" spans="27:43" x14ac:dyDescent="0.25"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</row>
    <row r="554" spans="27:43" x14ac:dyDescent="0.25"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</row>
    <row r="555" spans="27:43" x14ac:dyDescent="0.25">
      <c r="AL555"/>
      <c r="AM555"/>
      <c r="AN555"/>
      <c r="AO555"/>
      <c r="AP555"/>
      <c r="AQ555"/>
    </row>
    <row r="556" spans="27:43" x14ac:dyDescent="0.25">
      <c r="AL556"/>
      <c r="AM556"/>
      <c r="AN556"/>
      <c r="AO556"/>
      <c r="AP556"/>
      <c r="AQ556"/>
    </row>
    <row r="557" spans="27:43" x14ac:dyDescent="0.25">
      <c r="AL557"/>
      <c r="AM557"/>
      <c r="AN557"/>
      <c r="AO557"/>
      <c r="AP557"/>
      <c r="AQ557"/>
    </row>
    <row r="558" spans="27:43" x14ac:dyDescent="0.25">
      <c r="AL558"/>
      <c r="AM558"/>
      <c r="AN558"/>
      <c r="AO558"/>
      <c r="AP558"/>
      <c r="AQ558"/>
    </row>
  </sheetData>
  <mergeCells count="3">
    <mergeCell ref="A2:B2"/>
    <mergeCell ref="C2:D2"/>
    <mergeCell ref="A1:D1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1B76-7946-4380-ADC7-17583041688D}">
  <dimension ref="A1:Y526"/>
  <sheetViews>
    <sheetView showGridLines="0" workbookViewId="0">
      <selection activeCell="F9" sqref="F9:T89"/>
    </sheetView>
  </sheetViews>
  <sheetFormatPr defaultRowHeight="15" x14ac:dyDescent="0.25"/>
  <cols>
    <col min="1" max="1" width="12.7109375" style="2" customWidth="1"/>
    <col min="2" max="3" width="10.7109375" style="2" customWidth="1"/>
    <col min="4" max="4" width="9.140625" style="6"/>
    <col min="5" max="5" width="9.140625" style="52"/>
    <col min="6" max="9" width="12.7109375" style="2" customWidth="1"/>
    <col min="10" max="25" width="9.140625" style="2"/>
  </cols>
  <sheetData>
    <row r="1" spans="1:25" x14ac:dyDescent="0.25">
      <c r="A1" s="65" t="s">
        <v>83</v>
      </c>
      <c r="B1" s="66"/>
      <c r="C1" s="66"/>
      <c r="D1" s="67"/>
      <c r="E1" s="61"/>
      <c r="F1" s="65" t="s">
        <v>80</v>
      </c>
      <c r="G1" s="66"/>
      <c r="H1" s="66"/>
      <c r="I1" s="67"/>
    </row>
    <row r="2" spans="1:25" x14ac:dyDescent="0.25">
      <c r="A2" s="35"/>
      <c r="B2" s="32"/>
      <c r="C2" s="32"/>
      <c r="D2" s="36" t="s">
        <v>78</v>
      </c>
      <c r="F2" s="63" t="s">
        <v>82</v>
      </c>
      <c r="G2" s="63" t="s">
        <v>28</v>
      </c>
      <c r="H2" s="63" t="s">
        <v>70</v>
      </c>
      <c r="I2" s="63" t="s">
        <v>21</v>
      </c>
    </row>
    <row r="3" spans="1:25" x14ac:dyDescent="0.25">
      <c r="A3" s="30" t="s">
        <v>0</v>
      </c>
      <c r="B3" s="28" t="s">
        <v>2</v>
      </c>
      <c r="C3" s="28" t="s">
        <v>84</v>
      </c>
      <c r="D3" s="31" t="s">
        <v>79</v>
      </c>
      <c r="F3" s="12" t="s">
        <v>16</v>
      </c>
      <c r="G3" s="62">
        <v>7.3567735740930811E-4</v>
      </c>
      <c r="H3" s="62">
        <v>1.0334296398320717E-4</v>
      </c>
      <c r="I3" s="19">
        <v>7.1187948269884425</v>
      </c>
    </row>
    <row r="4" spans="1:25" x14ac:dyDescent="0.25">
      <c r="A4" s="4">
        <v>39085</v>
      </c>
      <c r="B4" s="38">
        <v>2.0217970850449119E-2</v>
      </c>
      <c r="C4" s="38">
        <f>B4^2</f>
        <v>4.087663453096103E-4</v>
      </c>
      <c r="D4" s="6">
        <v>1</v>
      </c>
      <c r="F4" s="12" t="s">
        <v>81</v>
      </c>
      <c r="G4" s="62">
        <v>-2.2674317997090109E-4</v>
      </c>
      <c r="H4" s="62">
        <v>2.2020881112622701E-4</v>
      </c>
      <c r="I4" s="19">
        <v>-1.0296735122053244</v>
      </c>
    </row>
    <row r="5" spans="1:25" x14ac:dyDescent="0.25">
      <c r="A5" s="4">
        <v>39086</v>
      </c>
      <c r="B5" s="38">
        <v>-5.8103179644482745E-3</v>
      </c>
      <c r="C5" s="38">
        <f t="shared" ref="C5:C68" si="0">B5^2</f>
        <v>3.3759794847990337E-5</v>
      </c>
      <c r="D5" s="6">
        <f>IF(A5-A4=1,0,1)</f>
        <v>0</v>
      </c>
    </row>
    <row r="6" spans="1:25" x14ac:dyDescent="0.25">
      <c r="A6" s="4">
        <v>39087</v>
      </c>
      <c r="B6" s="38">
        <v>-5.0452498688946818E-3</v>
      </c>
      <c r="C6" s="38">
        <f t="shared" si="0"/>
        <v>2.5454546239581803E-5</v>
      </c>
      <c r="D6" s="6">
        <f t="shared" ref="D6:D69" si="1">IF(A6-A5=1,0,1)</f>
        <v>0</v>
      </c>
      <c r="F6" s="2" t="s">
        <v>58</v>
      </c>
      <c r="G6" s="26">
        <f>SQRT(G3*252)</f>
        <v>0.4305701964455339</v>
      </c>
    </row>
    <row r="7" spans="1:25" x14ac:dyDescent="0.25">
      <c r="A7" s="4">
        <v>39090</v>
      </c>
      <c r="B7" s="38">
        <v>-2.6721854087123132E-4</v>
      </c>
      <c r="C7" s="38">
        <f t="shared" si="0"/>
        <v>7.1405748585349924E-8</v>
      </c>
      <c r="D7" s="6">
        <f t="shared" si="1"/>
        <v>1</v>
      </c>
    </row>
    <row r="8" spans="1:25" x14ac:dyDescent="0.25">
      <c r="A8" s="4">
        <v>39091</v>
      </c>
      <c r="B8" s="38">
        <v>0</v>
      </c>
      <c r="C8" s="38">
        <f t="shared" si="0"/>
        <v>0</v>
      </c>
      <c r="D8" s="6">
        <f t="shared" si="1"/>
        <v>0</v>
      </c>
    </row>
    <row r="9" spans="1:25" x14ac:dyDescent="0.25">
      <c r="A9" s="4">
        <v>39092</v>
      </c>
      <c r="B9" s="38">
        <v>2.6721854087131242E-4</v>
      </c>
      <c r="C9" s="38">
        <f t="shared" si="0"/>
        <v>7.1405748585393268E-8</v>
      </c>
      <c r="D9" s="6">
        <f t="shared" si="1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5">
      <c r="A10" s="4">
        <v>39093</v>
      </c>
      <c r="B10" s="38">
        <v>9.5388341550205775E-3</v>
      </c>
      <c r="C10" s="38">
        <f t="shared" si="0"/>
        <v>9.0989357036987139E-5</v>
      </c>
      <c r="D10" s="6">
        <f t="shared" si="1"/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x14ac:dyDescent="0.25">
      <c r="A11" s="4">
        <v>39094</v>
      </c>
      <c r="B11" s="38">
        <v>-7.914367524268441E-4</v>
      </c>
      <c r="C11" s="38">
        <f t="shared" si="0"/>
        <v>6.2637213309194974E-7</v>
      </c>
      <c r="D11" s="6">
        <f t="shared" si="1"/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x14ac:dyDescent="0.25">
      <c r="A12" s="4">
        <v>39098</v>
      </c>
      <c r="B12" s="38">
        <v>5.7889091053771099E-3</v>
      </c>
      <c r="C12" s="38">
        <f t="shared" si="0"/>
        <v>3.3511468630318008E-5</v>
      </c>
      <c r="D12" s="6">
        <f t="shared" si="1"/>
        <v>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x14ac:dyDescent="0.25">
      <c r="A13" s="4">
        <v>39099</v>
      </c>
      <c r="B13" s="38">
        <v>-3.4164754894494757E-3</v>
      </c>
      <c r="C13" s="38">
        <f t="shared" si="0"/>
        <v>1.1672304770009035E-5</v>
      </c>
      <c r="D13" s="6">
        <f t="shared" si="1"/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x14ac:dyDescent="0.25">
      <c r="A14" s="4">
        <v>39100</v>
      </c>
      <c r="B14" s="38">
        <v>5.2550749917007976E-4</v>
      </c>
      <c r="C14" s="38">
        <f t="shared" si="0"/>
        <v>2.7615813168399139E-7</v>
      </c>
      <c r="D14" s="6">
        <f t="shared" si="1"/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25">
      <c r="A15" s="4">
        <v>39101</v>
      </c>
      <c r="B15" s="38">
        <v>-2.8019980093185817E-2</v>
      </c>
      <c r="C15" s="38">
        <f t="shared" si="0"/>
        <v>7.8511928442252939E-4</v>
      </c>
      <c r="D15" s="6">
        <f t="shared" si="1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x14ac:dyDescent="0.25">
      <c r="A16" s="4">
        <v>39104</v>
      </c>
      <c r="B16" s="38">
        <v>-5.4278010784601623E-3</v>
      </c>
      <c r="C16" s="38">
        <f t="shared" si="0"/>
        <v>2.9461024547333301E-5</v>
      </c>
      <c r="D16" s="6">
        <f t="shared" si="1"/>
        <v>1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x14ac:dyDescent="0.25">
      <c r="A17" s="4">
        <v>39105</v>
      </c>
      <c r="B17" s="38">
        <v>-5.4574229577971315E-3</v>
      </c>
      <c r="C17" s="38">
        <f t="shared" si="0"/>
        <v>2.9783465340291192E-5</v>
      </c>
      <c r="D17" s="6">
        <f t="shared" si="1"/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x14ac:dyDescent="0.25">
      <c r="A18" s="4">
        <v>39106</v>
      </c>
      <c r="B18" s="38">
        <v>2.460765041230252E-3</v>
      </c>
      <c r="C18" s="38">
        <f t="shared" si="0"/>
        <v>6.0553645881409238E-6</v>
      </c>
      <c r="D18" s="6">
        <f t="shared" si="1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x14ac:dyDescent="0.25">
      <c r="A19" s="4">
        <v>39107</v>
      </c>
      <c r="B19" s="38">
        <v>-8.2227813668981006E-3</v>
      </c>
      <c r="C19" s="38">
        <f t="shared" si="0"/>
        <v>6.7614133407806591E-5</v>
      </c>
      <c r="D19" s="6">
        <f t="shared" si="1"/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x14ac:dyDescent="0.25">
      <c r="A20" s="4">
        <v>39108</v>
      </c>
      <c r="B20" s="38">
        <v>-7.4574287779937401E-3</v>
      </c>
      <c r="C20" s="38">
        <f t="shared" si="0"/>
        <v>5.5613243978849206E-5</v>
      </c>
      <c r="D20" s="6">
        <f t="shared" si="1"/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5">
      <c r="A21" s="4">
        <v>39111</v>
      </c>
      <c r="B21" s="38">
        <v>3.3212805038290881E-3</v>
      </c>
      <c r="C21" s="38">
        <f t="shared" si="0"/>
        <v>1.1030904185115201E-5</v>
      </c>
      <c r="D21" s="6">
        <f t="shared" si="1"/>
        <v>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x14ac:dyDescent="0.25">
      <c r="A22" s="4">
        <v>39112</v>
      </c>
      <c r="B22" s="38">
        <v>-4.4303360029043599E-3</v>
      </c>
      <c r="C22" s="38">
        <f t="shared" si="0"/>
        <v>1.9627877098630579E-5</v>
      </c>
      <c r="D22" s="6">
        <f t="shared" si="1"/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5">
      <c r="A23" s="4">
        <v>39113</v>
      </c>
      <c r="B23" s="38">
        <v>5.5542185716837768E-4</v>
      </c>
      <c r="C23" s="38">
        <f t="shared" si="0"/>
        <v>3.0849343942036976E-7</v>
      </c>
      <c r="D23" s="6">
        <f t="shared" si="1"/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5">
      <c r="A24" s="4">
        <v>39114</v>
      </c>
      <c r="B24" s="38">
        <v>4.9805430884466905E-3</v>
      </c>
      <c r="C24" s="38">
        <f t="shared" si="0"/>
        <v>2.4805809455874098E-5</v>
      </c>
      <c r="D24" s="6">
        <f t="shared" si="1"/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5">
      <c r="A25" s="4">
        <v>39115</v>
      </c>
      <c r="B25" s="38">
        <v>1.1029361451985057E-3</v>
      </c>
      <c r="C25" s="38">
        <f t="shared" si="0"/>
        <v>1.2164681403853392E-6</v>
      </c>
      <c r="D25" s="6">
        <f t="shared" si="1"/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5">
      <c r="A26" s="4">
        <v>39118</v>
      </c>
      <c r="B26" s="38">
        <v>2.7542315561363113E-3</v>
      </c>
      <c r="C26" s="38">
        <f t="shared" si="0"/>
        <v>7.5857914648170469E-6</v>
      </c>
      <c r="D26" s="6">
        <f t="shared" si="1"/>
        <v>1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5">
      <c r="A27" s="4">
        <v>39119</v>
      </c>
      <c r="B27" s="38">
        <v>-1.6525105389924642E-3</v>
      </c>
      <c r="C27" s="38">
        <f t="shared" si="0"/>
        <v>2.7307910814811646E-6</v>
      </c>
      <c r="D27" s="6">
        <f t="shared" si="1"/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5">
      <c r="A28" s="4">
        <v>39120</v>
      </c>
      <c r="B28" s="38">
        <v>-5.8002117633279941E-3</v>
      </c>
      <c r="C28" s="38">
        <f t="shared" si="0"/>
        <v>3.3642456499448439E-5</v>
      </c>
      <c r="D28" s="6">
        <f t="shared" si="1"/>
        <v>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x14ac:dyDescent="0.25">
      <c r="A29" s="4">
        <v>39121</v>
      </c>
      <c r="B29" s="38">
        <v>-1.0022166947541759E-2</v>
      </c>
      <c r="C29" s="38">
        <f t="shared" si="0"/>
        <v>1.0044383032439851E-4</v>
      </c>
      <c r="D29" s="6">
        <f t="shared" si="1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x14ac:dyDescent="0.25">
      <c r="A30" s="4">
        <v>39122</v>
      </c>
      <c r="B30" s="38">
        <v>-5.8929878811548311E-3</v>
      </c>
      <c r="C30" s="38">
        <f t="shared" si="0"/>
        <v>3.4727306167437704E-5</v>
      </c>
      <c r="D30" s="6">
        <f t="shared" si="1"/>
        <v>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x14ac:dyDescent="0.25">
      <c r="A31" s="4">
        <v>39125</v>
      </c>
      <c r="B31" s="38">
        <v>3.091633083927273E-3</v>
      </c>
      <c r="C31" s="38">
        <f t="shared" si="0"/>
        <v>9.5581951256336605E-6</v>
      </c>
      <c r="D31" s="6">
        <f t="shared" si="1"/>
        <v>1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5">
      <c r="A32" s="4">
        <v>39126</v>
      </c>
      <c r="B32" s="38">
        <v>3.6403824701636009E-3</v>
      </c>
      <c r="C32" s="38">
        <f t="shared" si="0"/>
        <v>1.3252384529074441E-5</v>
      </c>
      <c r="D32" s="6">
        <f t="shared" si="1"/>
        <v>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x14ac:dyDescent="0.25">
      <c r="A33" s="4">
        <v>39127</v>
      </c>
      <c r="B33" s="38">
        <v>1.938106451188119E-2</v>
      </c>
      <c r="C33" s="38">
        <f t="shared" si="0"/>
        <v>3.7562566161370049E-4</v>
      </c>
      <c r="D33" s="6">
        <f t="shared" si="1"/>
        <v>0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x14ac:dyDescent="0.25">
      <c r="A34" s="4">
        <v>39128</v>
      </c>
      <c r="B34" s="38">
        <v>-9.0895414575364025E-3</v>
      </c>
      <c r="C34" s="38">
        <f t="shared" si="0"/>
        <v>8.2619763908272986E-5</v>
      </c>
      <c r="D34" s="6">
        <f t="shared" si="1"/>
        <v>0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5">
      <c r="A35" s="4">
        <v>39129</v>
      </c>
      <c r="B35" s="38">
        <v>-7.4988453819653236E-3</v>
      </c>
      <c r="C35" s="38">
        <f t="shared" si="0"/>
        <v>5.6232682062622662E-5</v>
      </c>
      <c r="D35" s="6">
        <f t="shared" si="1"/>
        <v>0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5">
      <c r="A36" s="4">
        <v>39133</v>
      </c>
      <c r="B36" s="38">
        <v>6.666933614152909E-3</v>
      </c>
      <c r="C36" s="38">
        <f t="shared" si="0"/>
        <v>4.4448003815521967E-5</v>
      </c>
      <c r="D36" s="6">
        <f t="shared" si="1"/>
        <v>1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x14ac:dyDescent="0.25">
      <c r="A37" s="4">
        <v>39134</v>
      </c>
      <c r="B37" s="38">
        <v>-5.5529345177581738E-3</v>
      </c>
      <c r="C37" s="38">
        <f t="shared" si="0"/>
        <v>3.0835081758510205E-5</v>
      </c>
      <c r="D37" s="6">
        <f t="shared" si="1"/>
        <v>0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x14ac:dyDescent="0.25">
      <c r="A38" s="4">
        <v>39135</v>
      </c>
      <c r="B38" s="38">
        <v>-6.4258746477231544E-3</v>
      </c>
      <c r="C38" s="38">
        <f t="shared" si="0"/>
        <v>4.1291864988251173E-5</v>
      </c>
      <c r="D38" s="6">
        <f t="shared" si="1"/>
        <v>0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25">
      <c r="A39" s="4">
        <v>39136</v>
      </c>
      <c r="B39" s="38">
        <v>-8.5098457314406444E-3</v>
      </c>
      <c r="C39" s="38">
        <f t="shared" si="0"/>
        <v>7.2417474372918559E-5</v>
      </c>
      <c r="D39" s="6">
        <f t="shared" si="1"/>
        <v>0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x14ac:dyDescent="0.25">
      <c r="A40" s="4">
        <v>39139</v>
      </c>
      <c r="B40" s="38">
        <v>6.8133604023862858E-3</v>
      </c>
      <c r="C40" s="38">
        <f t="shared" si="0"/>
        <v>4.6421879972805413E-5</v>
      </c>
      <c r="D40" s="6">
        <f t="shared" si="1"/>
        <v>1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x14ac:dyDescent="0.25">
      <c r="A41" s="4">
        <v>39140</v>
      </c>
      <c r="B41" s="38">
        <v>-1.9429692806138158E-2</v>
      </c>
      <c r="C41" s="38">
        <f t="shared" si="0"/>
        <v>3.7751296254089691E-4</v>
      </c>
      <c r="D41" s="6">
        <f t="shared" si="1"/>
        <v>0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x14ac:dyDescent="0.25">
      <c r="A42" s="4">
        <v>39141</v>
      </c>
      <c r="B42" s="38">
        <v>7.187851389697881E-3</v>
      </c>
      <c r="C42" s="38">
        <f t="shared" si="0"/>
        <v>5.1665207600381758E-5</v>
      </c>
      <c r="D42" s="6">
        <f t="shared" si="1"/>
        <v>0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x14ac:dyDescent="0.25">
      <c r="A43" s="4">
        <v>39142</v>
      </c>
      <c r="B43" s="38">
        <v>2.5756965586390076E-3</v>
      </c>
      <c r="C43" s="38">
        <f t="shared" si="0"/>
        <v>6.6342127621848271E-6</v>
      </c>
      <c r="D43" s="6">
        <f t="shared" si="1"/>
        <v>0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x14ac:dyDescent="0.25">
      <c r="A44" s="4">
        <v>39143</v>
      </c>
      <c r="B44" s="38">
        <v>-3.7217397616331675E-3</v>
      </c>
      <c r="C44" s="38">
        <f t="shared" si="0"/>
        <v>1.3851346853321306E-5</v>
      </c>
      <c r="D44" s="6">
        <f t="shared" si="1"/>
        <v>0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x14ac:dyDescent="0.25">
      <c r="A45" s="4">
        <v>39146</v>
      </c>
      <c r="B45" s="38">
        <v>-9.2205365110899183E-3</v>
      </c>
      <c r="C45" s="38">
        <f t="shared" si="0"/>
        <v>8.5018293552342243E-5</v>
      </c>
      <c r="D45" s="6">
        <f t="shared" si="1"/>
        <v>1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x14ac:dyDescent="0.25">
      <c r="A46" s="4">
        <v>39147</v>
      </c>
      <c r="B46" s="38">
        <v>4.9099947488841101E-3</v>
      </c>
      <c r="C46" s="38">
        <f t="shared" si="0"/>
        <v>2.4108048434069537E-5</v>
      </c>
      <c r="D46" s="6">
        <f t="shared" si="1"/>
        <v>0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x14ac:dyDescent="0.25">
      <c r="A47" s="4">
        <v>39148</v>
      </c>
      <c r="B47" s="38">
        <v>-1.1297925883639363E-2</v>
      </c>
      <c r="C47" s="38">
        <f t="shared" si="0"/>
        <v>1.2764312927220829E-4</v>
      </c>
      <c r="D47" s="6">
        <f t="shared" si="1"/>
        <v>0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25">
      <c r="A48" s="4">
        <v>39149</v>
      </c>
      <c r="B48" s="38">
        <v>3.4896631532362011E-3</v>
      </c>
      <c r="C48" s="38">
        <f t="shared" si="0"/>
        <v>1.2177748923054427E-5</v>
      </c>
      <c r="D48" s="6">
        <f t="shared" si="1"/>
        <v>0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5">
      <c r="A49" s="4">
        <v>39150</v>
      </c>
      <c r="B49" s="38">
        <v>-3.779732895441599E-3</v>
      </c>
      <c r="C49" s="38">
        <f t="shared" si="0"/>
        <v>1.4286380760883333E-5</v>
      </c>
      <c r="D49" s="6">
        <f t="shared" si="1"/>
        <v>0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5">
      <c r="A50" s="4">
        <v>39153</v>
      </c>
      <c r="B50" s="38">
        <v>3.4891360089333535E-3</v>
      </c>
      <c r="C50" s="38">
        <f t="shared" si="0"/>
        <v>1.2174070088835371E-5</v>
      </c>
      <c r="D50" s="6">
        <f t="shared" si="1"/>
        <v>1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5">
      <c r="A51" s="4">
        <v>39154</v>
      </c>
      <c r="B51" s="38">
        <v>-1.0213586121487532E-2</v>
      </c>
      <c r="C51" s="38">
        <f t="shared" si="0"/>
        <v>1.0431734146104273E-4</v>
      </c>
      <c r="D51" s="6">
        <f t="shared" si="1"/>
        <v>0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x14ac:dyDescent="0.25">
      <c r="A52" s="4">
        <v>39155</v>
      </c>
      <c r="B52" s="38">
        <v>6.4327526085121477E-3</v>
      </c>
      <c r="C52" s="38">
        <f t="shared" si="0"/>
        <v>4.1380306122319842E-5</v>
      </c>
      <c r="D52" s="6">
        <f t="shared" si="1"/>
        <v>0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25">
      <c r="A53" s="4">
        <v>39156</v>
      </c>
      <c r="B53" s="38">
        <v>6.1017133245525896E-3</v>
      </c>
      <c r="C53" s="38">
        <f t="shared" si="0"/>
        <v>3.7230905495022619E-5</v>
      </c>
      <c r="D53" s="6">
        <f t="shared" si="1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x14ac:dyDescent="0.25">
      <c r="A54" s="4">
        <v>39157</v>
      </c>
      <c r="B54" s="38">
        <v>-4.6456172857958587E-3</v>
      </c>
      <c r="C54" s="38">
        <f t="shared" si="0"/>
        <v>2.158175996608528E-5</v>
      </c>
      <c r="D54" s="6">
        <f t="shared" si="1"/>
        <v>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x14ac:dyDescent="0.25">
      <c r="A55" s="4">
        <v>39160</v>
      </c>
      <c r="B55" s="38">
        <v>8.9810832954851511E-3</v>
      </c>
      <c r="C55" s="38">
        <f t="shared" si="0"/>
        <v>8.0659857160442425E-5</v>
      </c>
      <c r="D55" s="6">
        <f t="shared" si="1"/>
        <v>1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x14ac:dyDescent="0.25">
      <c r="A56" s="4">
        <v>39161</v>
      </c>
      <c r="B56" s="38">
        <v>2.8814265674826506E-3</v>
      </c>
      <c r="C56" s="38">
        <f t="shared" si="0"/>
        <v>8.3026190637948499E-6</v>
      </c>
      <c r="D56" s="6">
        <f t="shared" si="1"/>
        <v>0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x14ac:dyDescent="0.25">
      <c r="A57" s="4">
        <v>39162</v>
      </c>
      <c r="B57" s="38">
        <v>2.0214009218702079E-2</v>
      </c>
      <c r="C57" s="38">
        <f t="shared" si="0"/>
        <v>4.0860616869377265E-4</v>
      </c>
      <c r="D57" s="6">
        <f t="shared" si="1"/>
        <v>0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x14ac:dyDescent="0.25">
      <c r="A58" s="4">
        <v>39163</v>
      </c>
      <c r="B58" s="38">
        <v>9.2579978071668737E-3</v>
      </c>
      <c r="C58" s="38">
        <f t="shared" si="0"/>
        <v>8.5710523397506641E-5</v>
      </c>
      <c r="D58" s="6">
        <f t="shared" si="1"/>
        <v>0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x14ac:dyDescent="0.25">
      <c r="A59" s="4">
        <v>39164</v>
      </c>
      <c r="B59" s="38">
        <v>2.7800205427367508E-4</v>
      </c>
      <c r="C59" s="38">
        <f t="shared" si="0"/>
        <v>7.7285142180383388E-8</v>
      </c>
      <c r="D59" s="6">
        <f t="shared" si="1"/>
        <v>0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x14ac:dyDescent="0.25">
      <c r="A60" s="4">
        <v>39167</v>
      </c>
      <c r="B60" s="38">
        <v>5.0129336336007888E-3</v>
      </c>
      <c r="C60" s="38">
        <f t="shared" si="0"/>
        <v>2.5129503614886006E-5</v>
      </c>
      <c r="D60" s="6">
        <f t="shared" si="1"/>
        <v>1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25">
      <c r="A61" s="4">
        <v>39168</v>
      </c>
      <c r="B61" s="38">
        <v>-5.8501312892391064E-3</v>
      </c>
      <c r="C61" s="38">
        <f t="shared" si="0"/>
        <v>3.4224036101334409E-5</v>
      </c>
      <c r="D61" s="6">
        <f t="shared" si="1"/>
        <v>0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x14ac:dyDescent="0.25">
      <c r="A62" s="4">
        <v>39169</v>
      </c>
      <c r="B62" s="38">
        <v>-6.7288930032528256E-3</v>
      </c>
      <c r="C62" s="38">
        <f t="shared" si="0"/>
        <v>4.527800104922483E-5</v>
      </c>
      <c r="D62" s="6">
        <f t="shared" si="1"/>
        <v>0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x14ac:dyDescent="0.25">
      <c r="A63" s="4">
        <v>39170</v>
      </c>
      <c r="B63" s="38">
        <v>0</v>
      </c>
      <c r="C63" s="38">
        <f t="shared" si="0"/>
        <v>0</v>
      </c>
      <c r="D63" s="6">
        <f t="shared" si="1"/>
        <v>0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x14ac:dyDescent="0.25">
      <c r="A64" s="4">
        <v>39171</v>
      </c>
      <c r="B64" s="38">
        <v>-5.3580906028021583E-3</v>
      </c>
      <c r="C64" s="38">
        <f t="shared" si="0"/>
        <v>2.8709134907836796E-5</v>
      </c>
      <c r="D64" s="6">
        <f t="shared" si="1"/>
        <v>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5">
      <c r="A65" s="4">
        <v>39174</v>
      </c>
      <c r="B65" s="38">
        <v>-1.9820037012962611E-3</v>
      </c>
      <c r="C65" s="38">
        <f t="shared" si="0"/>
        <v>3.9283386719520781E-6</v>
      </c>
      <c r="D65" s="6">
        <f t="shared" si="1"/>
        <v>1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5">
      <c r="A66" s="4">
        <v>39175</v>
      </c>
      <c r="B66" s="38">
        <v>8.490543904841652E-4</v>
      </c>
      <c r="C66" s="38">
        <f t="shared" si="0"/>
        <v>7.2089335800043728E-7</v>
      </c>
      <c r="D66" s="6">
        <f t="shared" si="1"/>
        <v>0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5">
      <c r="A67" s="4">
        <v>39176</v>
      </c>
      <c r="B67" s="38">
        <v>-5.9631006966010631E-3</v>
      </c>
      <c r="C67" s="38">
        <f t="shared" si="0"/>
        <v>3.5558569917804085E-5</v>
      </c>
      <c r="D67" s="6">
        <f t="shared" si="1"/>
        <v>0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25">
      <c r="A68" s="4">
        <v>39177</v>
      </c>
      <c r="B68" s="38">
        <v>-2.5661081077244046E-3</v>
      </c>
      <c r="C68" s="38">
        <f t="shared" si="0"/>
        <v>6.5849108205289248E-6</v>
      </c>
      <c r="D68" s="6">
        <f t="shared" si="1"/>
        <v>0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25">
      <c r="A69" s="4">
        <v>39181</v>
      </c>
      <c r="B69" s="38">
        <v>-6.8773536297341989E-3</v>
      </c>
      <c r="C69" s="38">
        <f t="shared" ref="C69:C132" si="2">B69^2</f>
        <v>4.7297992948418161E-5</v>
      </c>
      <c r="D69" s="6">
        <f t="shared" si="1"/>
        <v>1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25">
      <c r="A70" s="4">
        <v>39182</v>
      </c>
      <c r="B70" s="38">
        <v>2.8723264668633194E-3</v>
      </c>
      <c r="C70" s="38">
        <f t="shared" si="2"/>
        <v>8.2502593322435193E-6</v>
      </c>
      <c r="D70" s="6">
        <f t="shared" ref="D70:D133" si="3">IF(A70-A69=1,0,1)</f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x14ac:dyDescent="0.25">
      <c r="A71" s="4">
        <v>39183</v>
      </c>
      <c r="B71" s="38">
        <v>2.0037609442564363E-3</v>
      </c>
      <c r="C71" s="38">
        <f t="shared" si="2"/>
        <v>4.0150579217274455E-6</v>
      </c>
      <c r="D71" s="6">
        <f t="shared" si="3"/>
        <v>0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25">
      <c r="A72" s="4">
        <v>39184</v>
      </c>
      <c r="B72" s="38">
        <v>6.5595299332555828E-3</v>
      </c>
      <c r="C72" s="38">
        <f t="shared" si="2"/>
        <v>4.3027432945275991E-5</v>
      </c>
      <c r="D72" s="6">
        <f t="shared" si="3"/>
        <v>0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x14ac:dyDescent="0.25">
      <c r="A73" s="4">
        <v>39185</v>
      </c>
      <c r="B73" s="38">
        <v>5.66839116364087E-3</v>
      </c>
      <c r="C73" s="38">
        <f t="shared" si="2"/>
        <v>3.2130658384041898E-5</v>
      </c>
      <c r="D73" s="6">
        <f t="shared" si="3"/>
        <v>0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x14ac:dyDescent="0.25">
      <c r="A74" s="4">
        <v>39188</v>
      </c>
      <c r="B74" s="38">
        <v>-5.6449676314435646E-4</v>
      </c>
      <c r="C74" s="38">
        <f t="shared" si="2"/>
        <v>3.1865659560045568E-7</v>
      </c>
      <c r="D74" s="6">
        <f t="shared" si="3"/>
        <v>1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x14ac:dyDescent="0.25">
      <c r="A75" s="4">
        <v>39189</v>
      </c>
      <c r="B75" s="38">
        <v>-4.5350053892429278E-3</v>
      </c>
      <c r="C75" s="38">
        <f t="shared" si="2"/>
        <v>2.05662738804624E-5</v>
      </c>
      <c r="D75" s="6">
        <f t="shared" si="3"/>
        <v>0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25">
      <c r="A76" s="4">
        <v>39190</v>
      </c>
      <c r="B76" s="38">
        <v>-1.9910214851313552E-3</v>
      </c>
      <c r="C76" s="38">
        <f t="shared" si="2"/>
        <v>3.9641665542546669E-6</v>
      </c>
      <c r="D76" s="6">
        <f t="shared" si="3"/>
        <v>0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25">
      <c r="A77" s="4">
        <v>39191</v>
      </c>
      <c r="B77" s="38">
        <v>-3.7064321920737115E-3</v>
      </c>
      <c r="C77" s="38">
        <f t="shared" si="2"/>
        <v>1.3737639594440338E-5</v>
      </c>
      <c r="D77" s="6">
        <f t="shared" si="3"/>
        <v>0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x14ac:dyDescent="0.25">
      <c r="A78" s="4">
        <v>39192</v>
      </c>
      <c r="B78" s="38">
        <v>3.7064321920736798E-3</v>
      </c>
      <c r="C78" s="38">
        <f t="shared" si="2"/>
        <v>1.3737639594440103E-5</v>
      </c>
      <c r="D78" s="6">
        <f t="shared" si="3"/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x14ac:dyDescent="0.25">
      <c r="A79" s="4">
        <v>39195</v>
      </c>
      <c r="B79" s="38">
        <v>-9.4380548043832054E-3</v>
      </c>
      <c r="C79" s="38">
        <f t="shared" si="2"/>
        <v>8.9076878490540904E-5</v>
      </c>
      <c r="D79" s="6">
        <f t="shared" si="3"/>
        <v>1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x14ac:dyDescent="0.25">
      <c r="A80" s="4">
        <v>39196</v>
      </c>
      <c r="B80" s="38">
        <v>-1.1496678269822553E-3</v>
      </c>
      <c r="C80" s="38">
        <f t="shared" si="2"/>
        <v>1.3217361123981009E-6</v>
      </c>
      <c r="D80" s="6">
        <f t="shared" si="3"/>
        <v>0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x14ac:dyDescent="0.25">
      <c r="A81" s="4">
        <v>39197</v>
      </c>
      <c r="B81" s="38">
        <v>1.852663785470909E-2</v>
      </c>
      <c r="C81" s="38">
        <f t="shared" si="2"/>
        <v>3.4323631019953985E-4</v>
      </c>
      <c r="D81" s="6">
        <f t="shared" si="3"/>
        <v>0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x14ac:dyDescent="0.25">
      <c r="A82" s="4">
        <v>39198</v>
      </c>
      <c r="B82" s="38">
        <v>1.2070020683464678E-2</v>
      </c>
      <c r="C82" s="38">
        <f t="shared" si="2"/>
        <v>1.4568539929926512E-4</v>
      </c>
      <c r="D82" s="6">
        <f t="shared" si="3"/>
        <v>0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x14ac:dyDescent="0.25">
      <c r="A83" s="4">
        <v>39199</v>
      </c>
      <c r="B83" s="38">
        <v>2.7519819023851966E-2</v>
      </c>
      <c r="C83" s="38">
        <f t="shared" si="2"/>
        <v>7.5734043910556464E-4</v>
      </c>
      <c r="D83" s="6">
        <f t="shared" si="3"/>
        <v>0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x14ac:dyDescent="0.25">
      <c r="A84" s="4">
        <v>39202</v>
      </c>
      <c r="B84" s="38">
        <v>5.4326191302438934E-4</v>
      </c>
      <c r="C84" s="38">
        <f t="shared" si="2"/>
        <v>2.9513350614291916E-7</v>
      </c>
      <c r="D84" s="6">
        <f t="shared" si="3"/>
        <v>1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x14ac:dyDescent="0.25">
      <c r="A85" s="4">
        <v>39203</v>
      </c>
      <c r="B85" s="38">
        <v>6.4890886727355084E-3</v>
      </c>
      <c r="C85" s="38">
        <f t="shared" si="2"/>
        <v>4.2108271802624282E-5</v>
      </c>
      <c r="D85" s="6">
        <f t="shared" si="3"/>
        <v>0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x14ac:dyDescent="0.25">
      <c r="A86" s="4">
        <v>39204</v>
      </c>
      <c r="B86" s="38">
        <v>5.6441471145229722E-3</v>
      </c>
      <c r="C86" s="38">
        <f t="shared" si="2"/>
        <v>3.185639665037799E-5</v>
      </c>
      <c r="D86" s="6">
        <f t="shared" si="3"/>
        <v>0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x14ac:dyDescent="0.25">
      <c r="A87" s="4">
        <v>39205</v>
      </c>
      <c r="B87" s="38">
        <v>8.045229662672767E-4</v>
      </c>
      <c r="C87" s="38">
        <f t="shared" si="2"/>
        <v>6.4725720325149764E-7</v>
      </c>
      <c r="D87" s="6">
        <f t="shared" si="3"/>
        <v>0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x14ac:dyDescent="0.25">
      <c r="A88" s="4">
        <v>39206</v>
      </c>
      <c r="B88" s="38">
        <v>-5.1020010993036557E-3</v>
      </c>
      <c r="C88" s="38">
        <f t="shared" si="2"/>
        <v>2.603041521729571E-5</v>
      </c>
      <c r="D88" s="6">
        <f t="shared" si="3"/>
        <v>0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x14ac:dyDescent="0.25">
      <c r="A89" s="4">
        <v>39209</v>
      </c>
      <c r="B89" s="38">
        <v>2.4205812383049775E-3</v>
      </c>
      <c r="C89" s="38">
        <f t="shared" si="2"/>
        <v>5.8592135312340587E-6</v>
      </c>
      <c r="D89" s="6">
        <f t="shared" si="3"/>
        <v>1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x14ac:dyDescent="0.25">
      <c r="A90" s="4">
        <v>39210</v>
      </c>
      <c r="B90" s="38">
        <v>-4.3069973228300595E-3</v>
      </c>
      <c r="C90" s="38">
        <f t="shared" si="2"/>
        <v>1.8550225938865301E-5</v>
      </c>
      <c r="D90" s="6">
        <f t="shared" si="3"/>
        <v>0</v>
      </c>
    </row>
    <row r="91" spans="1:25" x14ac:dyDescent="0.25">
      <c r="A91" s="4">
        <v>39211</v>
      </c>
      <c r="B91" s="38">
        <v>4.8430039724775319E-3</v>
      </c>
      <c r="C91" s="38">
        <f t="shared" si="2"/>
        <v>2.3454687477433155E-5</v>
      </c>
      <c r="D91" s="6">
        <f t="shared" si="3"/>
        <v>0</v>
      </c>
    </row>
    <row r="92" spans="1:25" x14ac:dyDescent="0.25">
      <c r="A92" s="4">
        <v>39212</v>
      </c>
      <c r="B92" s="38">
        <v>-1.2965726305500769E-2</v>
      </c>
      <c r="C92" s="38">
        <f t="shared" si="2"/>
        <v>1.6811005862915463E-4</v>
      </c>
      <c r="D92" s="6">
        <f t="shared" si="3"/>
        <v>0</v>
      </c>
    </row>
    <row r="93" spans="1:25" x14ac:dyDescent="0.25">
      <c r="A93" s="4">
        <v>39213</v>
      </c>
      <c r="B93" s="38">
        <v>5.1531921427752213E-3</v>
      </c>
      <c r="C93" s="38">
        <f t="shared" si="2"/>
        <v>2.6555389260360276E-5</v>
      </c>
      <c r="D93" s="6">
        <f t="shared" si="3"/>
        <v>0</v>
      </c>
    </row>
    <row r="94" spans="1:25" x14ac:dyDescent="0.25">
      <c r="A94" s="4">
        <v>39216</v>
      </c>
      <c r="B94" s="38">
        <v>-1.0059553321106123E-2</v>
      </c>
      <c r="C94" s="38">
        <f t="shared" si="2"/>
        <v>1.0119461302017723E-4</v>
      </c>
      <c r="D94" s="6">
        <f t="shared" si="3"/>
        <v>1</v>
      </c>
    </row>
    <row r="95" spans="1:25" x14ac:dyDescent="0.25">
      <c r="A95" s="4">
        <v>39217</v>
      </c>
      <c r="B95" s="38">
        <v>1.0933483287548019E-3</v>
      </c>
      <c r="C95" s="38">
        <f t="shared" si="2"/>
        <v>1.1954105679909184E-6</v>
      </c>
      <c r="D95" s="6">
        <f t="shared" si="3"/>
        <v>0</v>
      </c>
    </row>
    <row r="96" spans="1:25" x14ac:dyDescent="0.25">
      <c r="A96" s="4">
        <v>39218</v>
      </c>
      <c r="B96" s="38">
        <v>5.1713900282026213E-3</v>
      </c>
      <c r="C96" s="38">
        <f t="shared" si="2"/>
        <v>2.6743274823793508E-5</v>
      </c>
      <c r="D96" s="6">
        <f t="shared" si="3"/>
        <v>0</v>
      </c>
    </row>
    <row r="97" spans="1:4" x14ac:dyDescent="0.25">
      <c r="A97" s="4">
        <v>39219</v>
      </c>
      <c r="B97" s="38">
        <v>-8.1780795304987972E-3</v>
      </c>
      <c r="C97" s="38">
        <f t="shared" si="2"/>
        <v>6.6880984807163427E-5</v>
      </c>
      <c r="D97" s="6">
        <f t="shared" si="3"/>
        <v>0</v>
      </c>
    </row>
    <row r="98" spans="1:4" x14ac:dyDescent="0.25">
      <c r="A98" s="4">
        <v>39220</v>
      </c>
      <c r="B98" s="38">
        <v>1.1702108633745718E-2</v>
      </c>
      <c r="C98" s="38">
        <f t="shared" si="2"/>
        <v>1.369393464759861E-4</v>
      </c>
      <c r="D98" s="6">
        <f t="shared" si="3"/>
        <v>0</v>
      </c>
    </row>
    <row r="99" spans="1:4" x14ac:dyDescent="0.25">
      <c r="A99" s="4">
        <v>39223</v>
      </c>
      <c r="B99" s="38">
        <v>3.7800631541887735E-3</v>
      </c>
      <c r="C99" s="38">
        <f t="shared" si="2"/>
        <v>1.4288877449655578E-5</v>
      </c>
      <c r="D99" s="6">
        <f t="shared" si="3"/>
        <v>1</v>
      </c>
    </row>
    <row r="100" spans="1:4" x14ac:dyDescent="0.25">
      <c r="A100" s="4">
        <v>39224</v>
      </c>
      <c r="B100" s="38">
        <v>6.4486700807902609E-3</v>
      </c>
      <c r="C100" s="38">
        <f t="shared" si="2"/>
        <v>4.1585345810879466E-5</v>
      </c>
      <c r="D100" s="6">
        <f t="shared" si="3"/>
        <v>0</v>
      </c>
    </row>
    <row r="101" spans="1:4" x14ac:dyDescent="0.25">
      <c r="A101" s="4">
        <v>39225</v>
      </c>
      <c r="B101" s="38">
        <v>6.9385094129534516E-3</v>
      </c>
      <c r="C101" s="38">
        <f t="shared" si="2"/>
        <v>4.8142912873643655E-5</v>
      </c>
      <c r="D101" s="6">
        <f t="shared" si="3"/>
        <v>0</v>
      </c>
    </row>
    <row r="102" spans="1:4" x14ac:dyDescent="0.25">
      <c r="A102" s="4">
        <v>39226</v>
      </c>
      <c r="B102" s="38">
        <v>-5.8682348030964287E-3</v>
      </c>
      <c r="C102" s="38">
        <f t="shared" si="2"/>
        <v>3.4436179704272181E-5</v>
      </c>
      <c r="D102" s="6">
        <f t="shared" si="3"/>
        <v>0</v>
      </c>
    </row>
    <row r="103" spans="1:4" x14ac:dyDescent="0.25">
      <c r="A103" s="4">
        <v>39227</v>
      </c>
      <c r="B103" s="38">
        <v>4.8042257565838777E-3</v>
      </c>
      <c r="C103" s="38">
        <f t="shared" si="2"/>
        <v>2.3080585120223933E-5</v>
      </c>
      <c r="D103" s="6">
        <f t="shared" si="3"/>
        <v>0</v>
      </c>
    </row>
    <row r="104" spans="1:4" x14ac:dyDescent="0.25">
      <c r="A104" s="4">
        <v>39231</v>
      </c>
      <c r="B104" s="38">
        <v>-4.2688096702626832E-3</v>
      </c>
      <c r="C104" s="38">
        <f t="shared" si="2"/>
        <v>1.8222736000928198E-5</v>
      </c>
      <c r="D104" s="6">
        <f t="shared" si="3"/>
        <v>1</v>
      </c>
    </row>
    <row r="105" spans="1:4" x14ac:dyDescent="0.25">
      <c r="A105" s="4">
        <v>39232</v>
      </c>
      <c r="B105" s="38">
        <v>8.7848047849067249E-3</v>
      </c>
      <c r="C105" s="38">
        <f t="shared" si="2"/>
        <v>7.7172795108920096E-5</v>
      </c>
      <c r="D105" s="6">
        <f t="shared" si="3"/>
        <v>0</v>
      </c>
    </row>
    <row r="106" spans="1:4" x14ac:dyDescent="0.25">
      <c r="A106" s="4">
        <v>39233</v>
      </c>
      <c r="B106" s="38">
        <v>-3.9845537189223262E-3</v>
      </c>
      <c r="C106" s="38">
        <f t="shared" si="2"/>
        <v>1.587666833897774E-5</v>
      </c>
      <c r="D106" s="6">
        <f t="shared" si="3"/>
        <v>0</v>
      </c>
    </row>
    <row r="107" spans="1:4" x14ac:dyDescent="0.25">
      <c r="A107" s="4">
        <v>39234</v>
      </c>
      <c r="B107" s="38">
        <v>-3.4643778658252056E-3</v>
      </c>
      <c r="C107" s="38">
        <f t="shared" si="2"/>
        <v>1.2001913997219607E-5</v>
      </c>
      <c r="D107" s="6">
        <f t="shared" si="3"/>
        <v>0</v>
      </c>
    </row>
    <row r="108" spans="1:4" x14ac:dyDescent="0.25">
      <c r="A108" s="4">
        <v>39237</v>
      </c>
      <c r="B108" s="38">
        <v>9.5662455473946046E-3</v>
      </c>
      <c r="C108" s="38">
        <f t="shared" si="2"/>
        <v>9.1513053873047099E-5</v>
      </c>
      <c r="D108" s="6">
        <f t="shared" si="3"/>
        <v>1</v>
      </c>
    </row>
    <row r="109" spans="1:4" x14ac:dyDescent="0.25">
      <c r="A109" s="4">
        <v>39238</v>
      </c>
      <c r="B109" s="38">
        <v>-1.0902118747553676E-2</v>
      </c>
      <c r="C109" s="38">
        <f t="shared" si="2"/>
        <v>1.1885619318576132E-4</v>
      </c>
      <c r="D109" s="6">
        <f t="shared" si="3"/>
        <v>0</v>
      </c>
    </row>
    <row r="110" spans="1:4" x14ac:dyDescent="0.25">
      <c r="A110" s="4">
        <v>39239</v>
      </c>
      <c r="B110" s="38">
        <v>-2.9455018753877567E-3</v>
      </c>
      <c r="C110" s="38">
        <f t="shared" si="2"/>
        <v>8.6759812979127913E-6</v>
      </c>
      <c r="D110" s="6">
        <f t="shared" si="3"/>
        <v>0</v>
      </c>
    </row>
    <row r="111" spans="1:4" x14ac:dyDescent="0.25">
      <c r="A111" s="4">
        <v>39240</v>
      </c>
      <c r="B111" s="38">
        <v>-1.4314331851700919E-2</v>
      </c>
      <c r="C111" s="38">
        <f t="shared" si="2"/>
        <v>2.0490009636061948E-4</v>
      </c>
      <c r="D111" s="6">
        <f t="shared" si="3"/>
        <v>0</v>
      </c>
    </row>
    <row r="112" spans="1:4" x14ac:dyDescent="0.25">
      <c r="A112" s="4">
        <v>39241</v>
      </c>
      <c r="B112" s="38">
        <v>1.5117866310627039E-2</v>
      </c>
      <c r="C112" s="38">
        <f t="shared" si="2"/>
        <v>2.28549881785992E-4</v>
      </c>
      <c r="D112" s="6">
        <f t="shared" si="3"/>
        <v>0</v>
      </c>
    </row>
    <row r="113" spans="1:4" x14ac:dyDescent="0.25">
      <c r="A113" s="4">
        <v>39244</v>
      </c>
      <c r="B113" s="38">
        <v>3.7450840027003171E-3</v>
      </c>
      <c r="C113" s="38">
        <f t="shared" si="2"/>
        <v>1.4025654187281828E-5</v>
      </c>
      <c r="D113" s="6">
        <f t="shared" si="3"/>
        <v>1</v>
      </c>
    </row>
    <row r="114" spans="1:4" x14ac:dyDescent="0.25">
      <c r="A114" s="4">
        <v>39245</v>
      </c>
      <c r="B114" s="38">
        <v>-1.1005962307815314E-2</v>
      </c>
      <c r="C114" s="38">
        <f t="shared" si="2"/>
        <v>1.2113120632105139E-4</v>
      </c>
      <c r="D114" s="6">
        <f t="shared" si="3"/>
        <v>0</v>
      </c>
    </row>
    <row r="115" spans="1:4" x14ac:dyDescent="0.25">
      <c r="A115" s="4">
        <v>39246</v>
      </c>
      <c r="B115" s="38">
        <v>1.5799949609539204E-2</v>
      </c>
      <c r="C115" s="38">
        <f t="shared" si="2"/>
        <v>2.4963840766397804E-4</v>
      </c>
      <c r="D115" s="6">
        <f t="shared" si="3"/>
        <v>0</v>
      </c>
    </row>
    <row r="116" spans="1:4" x14ac:dyDescent="0.25">
      <c r="A116" s="4">
        <v>39247</v>
      </c>
      <c r="B116" s="38">
        <v>4.2402453791011508E-3</v>
      </c>
      <c r="C116" s="38">
        <f t="shared" si="2"/>
        <v>1.7979680874988662E-5</v>
      </c>
      <c r="D116" s="6">
        <f t="shared" si="3"/>
        <v>0</v>
      </c>
    </row>
    <row r="117" spans="1:4" x14ac:dyDescent="0.25">
      <c r="A117" s="4">
        <v>39248</v>
      </c>
      <c r="B117" s="38">
        <v>8.4310979076952699E-3</v>
      </c>
      <c r="C117" s="38">
        <f t="shared" si="2"/>
        <v>7.1083411929143557E-5</v>
      </c>
      <c r="D117" s="6">
        <f t="shared" si="3"/>
        <v>0</v>
      </c>
    </row>
    <row r="118" spans="1:4" x14ac:dyDescent="0.25">
      <c r="A118" s="4">
        <v>39251</v>
      </c>
      <c r="B118" s="38">
        <v>-1.3123781087167768E-3</v>
      </c>
      <c r="C118" s="38">
        <f t="shared" si="2"/>
        <v>1.722336300239024E-6</v>
      </c>
      <c r="D118" s="6">
        <f t="shared" si="3"/>
        <v>1</v>
      </c>
    </row>
    <row r="119" spans="1:4" x14ac:dyDescent="0.25">
      <c r="A119" s="4">
        <v>39252</v>
      </c>
      <c r="B119" s="38">
        <v>3.1543614010060575E-2</v>
      </c>
      <c r="C119" s="38">
        <f t="shared" si="2"/>
        <v>9.9499958481568968E-4</v>
      </c>
      <c r="D119" s="6">
        <f t="shared" si="3"/>
        <v>0</v>
      </c>
    </row>
    <row r="120" spans="1:4" x14ac:dyDescent="0.25">
      <c r="A120" s="4">
        <v>39253</v>
      </c>
      <c r="B120" s="38">
        <v>-5.616462100913649E-3</v>
      </c>
      <c r="C120" s="38">
        <f t="shared" si="2"/>
        <v>3.1544646530999359E-5</v>
      </c>
      <c r="D120" s="6">
        <f t="shared" si="3"/>
        <v>0</v>
      </c>
    </row>
    <row r="121" spans="1:4" x14ac:dyDescent="0.25">
      <c r="A121" s="4">
        <v>39254</v>
      </c>
      <c r="B121" s="38">
        <v>2.5751922387761165E-4</v>
      </c>
      <c r="C121" s="38">
        <f t="shared" si="2"/>
        <v>6.6316150666527471E-8</v>
      </c>
      <c r="D121" s="6">
        <f t="shared" si="3"/>
        <v>0</v>
      </c>
    </row>
    <row r="122" spans="1:4" x14ac:dyDescent="0.25">
      <c r="A122" s="4">
        <v>39255</v>
      </c>
      <c r="B122" s="38">
        <v>-1.45393123426403E-2</v>
      </c>
      <c r="C122" s="38">
        <f t="shared" si="2"/>
        <v>2.1139160339685257E-4</v>
      </c>
      <c r="D122" s="6">
        <f t="shared" si="3"/>
        <v>0</v>
      </c>
    </row>
    <row r="123" spans="1:4" x14ac:dyDescent="0.25">
      <c r="A123" s="4">
        <v>39258</v>
      </c>
      <c r="B123" s="38">
        <v>-7.8407856907323754E-4</v>
      </c>
      <c r="C123" s="38">
        <f t="shared" si="2"/>
        <v>6.1477920247993572E-7</v>
      </c>
      <c r="D123" s="6">
        <f t="shared" si="3"/>
        <v>1</v>
      </c>
    </row>
    <row r="124" spans="1:4" x14ac:dyDescent="0.25">
      <c r="A124" s="4">
        <v>39259</v>
      </c>
      <c r="B124" s="38">
        <v>-4.9856906369230647E-3</v>
      </c>
      <c r="C124" s="38">
        <f t="shared" si="2"/>
        <v>2.4857111127102315E-5</v>
      </c>
      <c r="D124" s="6">
        <f t="shared" si="3"/>
        <v>0</v>
      </c>
    </row>
    <row r="125" spans="1:4" x14ac:dyDescent="0.25">
      <c r="A125" s="4">
        <v>39260</v>
      </c>
      <c r="B125" s="38">
        <v>1.0519048947726206E-3</v>
      </c>
      <c r="C125" s="38">
        <f t="shared" si="2"/>
        <v>1.1065039076465981E-6</v>
      </c>
      <c r="D125" s="6">
        <f t="shared" si="3"/>
        <v>0</v>
      </c>
    </row>
    <row r="126" spans="1:4" x14ac:dyDescent="0.25">
      <c r="A126" s="4">
        <v>39261</v>
      </c>
      <c r="B126" s="38">
        <v>1.5750958701641416E-3</v>
      </c>
      <c r="C126" s="38">
        <f t="shared" si="2"/>
        <v>2.4809270002081341E-6</v>
      </c>
      <c r="D126" s="6">
        <f t="shared" si="3"/>
        <v>0</v>
      </c>
    </row>
    <row r="127" spans="1:4" x14ac:dyDescent="0.25">
      <c r="A127" s="4">
        <v>39262</v>
      </c>
      <c r="B127" s="38">
        <v>4.1886247263544039E-3</v>
      </c>
      <c r="C127" s="38">
        <f t="shared" si="2"/>
        <v>1.7544577098227506E-5</v>
      </c>
      <c r="D127" s="6">
        <f t="shared" si="3"/>
        <v>0</v>
      </c>
    </row>
    <row r="128" spans="1:4" x14ac:dyDescent="0.25">
      <c r="A128" s="4">
        <v>39265</v>
      </c>
      <c r="B128" s="38">
        <v>-5.2210425684246398E-4</v>
      </c>
      <c r="C128" s="38">
        <f t="shared" si="2"/>
        <v>2.7259285501302161E-7</v>
      </c>
      <c r="D128" s="6">
        <f t="shared" si="3"/>
        <v>1</v>
      </c>
    </row>
    <row r="129" spans="1:4" x14ac:dyDescent="0.25">
      <c r="A129" s="4">
        <v>39266</v>
      </c>
      <c r="B129" s="38">
        <v>1.1434661592323063E-2</v>
      </c>
      <c r="C129" s="38">
        <f t="shared" si="2"/>
        <v>1.3075148573094819E-4</v>
      </c>
      <c r="D129" s="6">
        <f t="shared" si="3"/>
        <v>0</v>
      </c>
    </row>
    <row r="130" spans="1:4" x14ac:dyDescent="0.25">
      <c r="A130" s="4">
        <v>39268</v>
      </c>
      <c r="B130" s="38">
        <v>-4.1430703099193953E-3</v>
      </c>
      <c r="C130" s="38">
        <f t="shared" si="2"/>
        <v>1.7165031592935593E-5</v>
      </c>
      <c r="D130" s="6">
        <f t="shared" si="3"/>
        <v>1</v>
      </c>
    </row>
    <row r="131" spans="1:4" x14ac:dyDescent="0.25">
      <c r="A131" s="4">
        <v>39269</v>
      </c>
      <c r="B131" s="38">
        <v>-1.5579166395665216E-3</v>
      </c>
      <c r="C131" s="38">
        <f t="shared" si="2"/>
        <v>2.4271042558382432E-6</v>
      </c>
      <c r="D131" s="6">
        <f t="shared" si="3"/>
        <v>0</v>
      </c>
    </row>
    <row r="132" spans="1:4" x14ac:dyDescent="0.25">
      <c r="A132" s="4">
        <v>39272</v>
      </c>
      <c r="B132" s="38">
        <v>3.6309166684418684E-3</v>
      </c>
      <c r="C132" s="38">
        <f t="shared" si="2"/>
        <v>1.3183555853168997E-5</v>
      </c>
      <c r="D132" s="6">
        <f t="shared" si="3"/>
        <v>1</v>
      </c>
    </row>
    <row r="133" spans="1:4" x14ac:dyDescent="0.25">
      <c r="A133" s="4">
        <v>39273</v>
      </c>
      <c r="B133" s="38">
        <v>-1.8819095220051492E-2</v>
      </c>
      <c r="C133" s="38">
        <f t="shared" ref="C133:C196" si="4">B133^2</f>
        <v>3.5415834490136493E-4</v>
      </c>
      <c r="D133" s="6">
        <f t="shared" si="3"/>
        <v>0</v>
      </c>
    </row>
    <row r="134" spans="1:4" x14ac:dyDescent="0.25">
      <c r="A134" s="4">
        <v>39274</v>
      </c>
      <c r="B134" s="38">
        <v>7.8851771110856495E-3</v>
      </c>
      <c r="C134" s="38">
        <f t="shared" si="4"/>
        <v>6.2176018073189032E-5</v>
      </c>
      <c r="D134" s="6">
        <f t="shared" ref="D134:D197" si="5">IF(A134-A133=1,0,1)</f>
        <v>0</v>
      </c>
    </row>
    <row r="135" spans="1:4" x14ac:dyDescent="0.25">
      <c r="A135" s="4">
        <v>39275</v>
      </c>
      <c r="B135" s="38">
        <v>2.0725438749575536E-2</v>
      </c>
      <c r="C135" s="38">
        <f t="shared" si="4"/>
        <v>4.2954381136240717E-4</v>
      </c>
      <c r="D135" s="6">
        <f t="shared" si="5"/>
        <v>0</v>
      </c>
    </row>
    <row r="136" spans="1:4" x14ac:dyDescent="0.25">
      <c r="A136" s="4">
        <v>39276</v>
      </c>
      <c r="B136" s="38">
        <v>1.2738940445699105E-2</v>
      </c>
      <c r="C136" s="38">
        <f t="shared" si="4"/>
        <v>1.6228060367906851E-4</v>
      </c>
      <c r="D136" s="6">
        <f t="shared" si="5"/>
        <v>0</v>
      </c>
    </row>
    <row r="137" spans="1:4" x14ac:dyDescent="0.25">
      <c r="A137" s="4">
        <v>39279</v>
      </c>
      <c r="B137" s="38">
        <v>1.5573978632546474E-2</v>
      </c>
      <c r="C137" s="38">
        <f t="shared" si="4"/>
        <v>2.4254881044701414E-4</v>
      </c>
      <c r="D137" s="6">
        <f t="shared" si="5"/>
        <v>1</v>
      </c>
    </row>
    <row r="138" spans="1:4" x14ac:dyDescent="0.25">
      <c r="A138" s="4">
        <v>39280</v>
      </c>
      <c r="B138" s="38">
        <v>1.4599198300540905E-2</v>
      </c>
      <c r="C138" s="38">
        <f t="shared" si="4"/>
        <v>2.1313659101851646E-4</v>
      </c>
      <c r="D138" s="6">
        <f t="shared" si="5"/>
        <v>0</v>
      </c>
    </row>
    <row r="139" spans="1:4" x14ac:dyDescent="0.25">
      <c r="A139" s="4">
        <v>39281</v>
      </c>
      <c r="B139" s="38">
        <v>-6.4061917344043215E-3</v>
      </c>
      <c r="C139" s="38">
        <f t="shared" si="4"/>
        <v>4.1039292537950249E-5</v>
      </c>
      <c r="D139" s="6">
        <f t="shared" si="5"/>
        <v>0</v>
      </c>
    </row>
    <row r="140" spans="1:4" x14ac:dyDescent="0.25">
      <c r="A140" s="4">
        <v>39282</v>
      </c>
      <c r="B140" s="38">
        <v>6.4061917344042409E-3</v>
      </c>
      <c r="C140" s="38">
        <f t="shared" si="4"/>
        <v>4.1039292537949219E-5</v>
      </c>
      <c r="D140" s="6">
        <f t="shared" si="5"/>
        <v>0</v>
      </c>
    </row>
    <row r="141" spans="1:4" x14ac:dyDescent="0.25">
      <c r="A141" s="4">
        <v>39283</v>
      </c>
      <c r="B141" s="38">
        <v>-1.4599198300540971E-2</v>
      </c>
      <c r="C141" s="38">
        <f t="shared" si="4"/>
        <v>2.1313659101851839E-4</v>
      </c>
      <c r="D141" s="6">
        <f t="shared" si="5"/>
        <v>0</v>
      </c>
    </row>
    <row r="142" spans="1:4" x14ac:dyDescent="0.25">
      <c r="A142" s="4">
        <v>39286</v>
      </c>
      <c r="B142" s="38">
        <v>1.7297600761330779E-2</v>
      </c>
      <c r="C142" s="38">
        <f t="shared" si="4"/>
        <v>2.9920699209839117E-4</v>
      </c>
      <c r="D142" s="6">
        <f t="shared" si="5"/>
        <v>1</v>
      </c>
    </row>
    <row r="143" spans="1:4" x14ac:dyDescent="0.25">
      <c r="A143" s="4">
        <v>39287</v>
      </c>
      <c r="B143" s="38">
        <v>-1.480793381307848E-2</v>
      </c>
      <c r="C143" s="38">
        <f t="shared" si="4"/>
        <v>2.1927490381251296E-4</v>
      </c>
      <c r="D143" s="6">
        <f t="shared" si="5"/>
        <v>0</v>
      </c>
    </row>
    <row r="144" spans="1:4" x14ac:dyDescent="0.25">
      <c r="A144" s="4">
        <v>39288</v>
      </c>
      <c r="B144" s="38">
        <v>4.9608153785850812E-3</v>
      </c>
      <c r="C144" s="38">
        <f t="shared" si="4"/>
        <v>2.4609689220406242E-5</v>
      </c>
      <c r="D144" s="6">
        <f t="shared" si="5"/>
        <v>0</v>
      </c>
    </row>
    <row r="145" spans="1:4" x14ac:dyDescent="0.25">
      <c r="A145" s="4">
        <v>39289</v>
      </c>
      <c r="B145" s="38">
        <v>-2.226464873349945E-2</v>
      </c>
      <c r="C145" s="38">
        <f t="shared" si="4"/>
        <v>4.9571458322611862E-4</v>
      </c>
      <c r="D145" s="6">
        <f t="shared" si="5"/>
        <v>0</v>
      </c>
    </row>
    <row r="146" spans="1:4" x14ac:dyDescent="0.25">
      <c r="A146" s="4">
        <v>39290</v>
      </c>
      <c r="B146" s="38">
        <v>-1.8898179072948326E-2</v>
      </c>
      <c r="C146" s="38">
        <f t="shared" si="4"/>
        <v>3.5714117227322206E-4</v>
      </c>
      <c r="D146" s="6">
        <f t="shared" si="5"/>
        <v>0</v>
      </c>
    </row>
    <row r="147" spans="1:4" x14ac:dyDescent="0.25">
      <c r="A147" s="4">
        <v>39293</v>
      </c>
      <c r="B147" s="38">
        <v>1.2298789968621562E-2</v>
      </c>
      <c r="C147" s="38">
        <f t="shared" si="4"/>
        <v>1.5126023469226637E-4</v>
      </c>
      <c r="D147" s="6">
        <f t="shared" si="5"/>
        <v>1</v>
      </c>
    </row>
    <row r="148" spans="1:4" x14ac:dyDescent="0.25">
      <c r="A148" s="4">
        <v>39294</v>
      </c>
      <c r="B148" s="38">
        <v>-1.307174682458501E-2</v>
      </c>
      <c r="C148" s="38">
        <f t="shared" si="4"/>
        <v>1.708705650460483E-4</v>
      </c>
      <c r="D148" s="6">
        <f t="shared" si="5"/>
        <v>0</v>
      </c>
    </row>
    <row r="149" spans="1:4" x14ac:dyDescent="0.25">
      <c r="A149" s="4">
        <v>39295</v>
      </c>
      <c r="B149" s="38">
        <v>4.8893831008958522E-3</v>
      </c>
      <c r="C149" s="38">
        <f t="shared" si="4"/>
        <v>2.390606710732594E-5</v>
      </c>
      <c r="D149" s="6">
        <f t="shared" si="5"/>
        <v>0</v>
      </c>
    </row>
    <row r="150" spans="1:4" x14ac:dyDescent="0.25">
      <c r="A150" s="4">
        <v>39296</v>
      </c>
      <c r="B150" s="38">
        <v>2.052549751851626E-3</v>
      </c>
      <c r="C150" s="38">
        <f t="shared" si="4"/>
        <v>4.2129604838261714E-6</v>
      </c>
      <c r="D150" s="6">
        <f t="shared" si="5"/>
        <v>0</v>
      </c>
    </row>
    <row r="151" spans="1:4" x14ac:dyDescent="0.25">
      <c r="A151" s="4">
        <v>39297</v>
      </c>
      <c r="B151" s="38">
        <v>-2.5167277886984123E-2</v>
      </c>
      <c r="C151" s="38">
        <f t="shared" si="4"/>
        <v>6.3339187624068002E-4</v>
      </c>
      <c r="D151" s="6">
        <f t="shared" si="5"/>
        <v>0</v>
      </c>
    </row>
    <row r="152" spans="1:4" x14ac:dyDescent="0.25">
      <c r="A152" s="4">
        <v>39300</v>
      </c>
      <c r="B152" s="38">
        <v>2.6958800870889595E-2</v>
      </c>
      <c r="C152" s="38">
        <f t="shared" si="4"/>
        <v>7.2677694439627759E-4</v>
      </c>
      <c r="D152" s="6">
        <f t="shared" si="5"/>
        <v>1</v>
      </c>
    </row>
    <row r="153" spans="1:4" x14ac:dyDescent="0.25">
      <c r="A153" s="4">
        <v>39301</v>
      </c>
      <c r="B153" s="38">
        <v>9.6718933620203052E-3</v>
      </c>
      <c r="C153" s="38">
        <f t="shared" si="4"/>
        <v>9.354552120629244E-5</v>
      </c>
      <c r="D153" s="6">
        <f t="shared" si="5"/>
        <v>0</v>
      </c>
    </row>
    <row r="154" spans="1:4" x14ac:dyDescent="0.25">
      <c r="A154" s="4">
        <v>39302</v>
      </c>
      <c r="B154" s="38">
        <v>2.4518612526648029E-2</v>
      </c>
      <c r="C154" s="38">
        <f t="shared" si="4"/>
        <v>6.0116236023190163E-4</v>
      </c>
      <c r="D154" s="6">
        <f t="shared" si="5"/>
        <v>0</v>
      </c>
    </row>
    <row r="155" spans="1:4" x14ac:dyDescent="0.25">
      <c r="A155" s="4">
        <v>39303</v>
      </c>
      <c r="B155" s="38">
        <v>-3.8291106241029833E-2</v>
      </c>
      <c r="C155" s="38">
        <f t="shared" si="4"/>
        <v>1.466208817161834E-3</v>
      </c>
      <c r="D155" s="6">
        <f t="shared" si="5"/>
        <v>0</v>
      </c>
    </row>
    <row r="156" spans="1:4" x14ac:dyDescent="0.25">
      <c r="A156" s="4">
        <v>39304</v>
      </c>
      <c r="B156" s="38">
        <v>-1.8401627427480735E-2</v>
      </c>
      <c r="C156" s="38">
        <f t="shared" si="4"/>
        <v>3.3861989197981127E-4</v>
      </c>
      <c r="D156" s="6">
        <f t="shared" si="5"/>
        <v>0</v>
      </c>
    </row>
    <row r="157" spans="1:4" x14ac:dyDescent="0.25">
      <c r="A157" s="4">
        <v>39307</v>
      </c>
      <c r="B157" s="38">
        <v>-1.5705602391465844E-3</v>
      </c>
      <c r="C157" s="38">
        <f t="shared" si="4"/>
        <v>2.4666594647881764E-6</v>
      </c>
      <c r="D157" s="6">
        <f t="shared" si="5"/>
        <v>1</v>
      </c>
    </row>
    <row r="158" spans="1:4" x14ac:dyDescent="0.25">
      <c r="A158" s="4">
        <v>39308</v>
      </c>
      <c r="B158" s="38">
        <v>-1.2920579738352284E-2</v>
      </c>
      <c r="C158" s="38">
        <f t="shared" si="4"/>
        <v>1.6694138077511956E-4</v>
      </c>
      <c r="D158" s="6">
        <f t="shared" si="5"/>
        <v>0</v>
      </c>
    </row>
    <row r="159" spans="1:4" x14ac:dyDescent="0.25">
      <c r="A159" s="4">
        <v>39309</v>
      </c>
      <c r="B159" s="38">
        <v>-2.0917701253351947E-2</v>
      </c>
      <c r="C159" s="38">
        <f t="shared" si="4"/>
        <v>4.3755022572448162E-4</v>
      </c>
      <c r="D159" s="6">
        <f t="shared" si="5"/>
        <v>0</v>
      </c>
    </row>
    <row r="160" spans="1:4" x14ac:dyDescent="0.25">
      <c r="A160" s="4">
        <v>39310</v>
      </c>
      <c r="B160" s="38">
        <v>8.098003159340764E-3</v>
      </c>
      <c r="C160" s="38">
        <f t="shared" si="4"/>
        <v>6.5577655168692992E-5</v>
      </c>
      <c r="D160" s="6">
        <f t="shared" si="5"/>
        <v>0</v>
      </c>
    </row>
    <row r="161" spans="1:4" x14ac:dyDescent="0.25">
      <c r="A161" s="4">
        <v>39311</v>
      </c>
      <c r="B161" s="38">
        <v>3.3049002769521642E-2</v>
      </c>
      <c r="C161" s="38">
        <f t="shared" si="4"/>
        <v>1.0922365840598492E-3</v>
      </c>
      <c r="D161" s="6">
        <f t="shared" si="5"/>
        <v>0</v>
      </c>
    </row>
    <row r="162" spans="1:4" x14ac:dyDescent="0.25">
      <c r="A162" s="4">
        <v>39314</v>
      </c>
      <c r="B162" s="38">
        <v>-5.9995242091338743E-3</v>
      </c>
      <c r="C162" s="38">
        <f t="shared" si="4"/>
        <v>3.5994290735983439E-5</v>
      </c>
      <c r="D162" s="6">
        <f t="shared" si="5"/>
        <v>1</v>
      </c>
    </row>
    <row r="163" spans="1:4" x14ac:dyDescent="0.25">
      <c r="A163" s="4">
        <v>39315</v>
      </c>
      <c r="B163" s="38">
        <v>3.3950993251006165E-3</v>
      </c>
      <c r="C163" s="38">
        <f t="shared" si="4"/>
        <v>1.1526699427298662E-5</v>
      </c>
      <c r="D163" s="6">
        <f t="shared" si="5"/>
        <v>0</v>
      </c>
    </row>
    <row r="164" spans="1:4" x14ac:dyDescent="0.25">
      <c r="A164" s="4">
        <v>39316</v>
      </c>
      <c r="B164" s="38">
        <v>2.0391351952989776E-2</v>
      </c>
      <c r="C164" s="38">
        <f t="shared" si="4"/>
        <v>4.1580723447069993E-4</v>
      </c>
      <c r="D164" s="6">
        <f t="shared" si="5"/>
        <v>0</v>
      </c>
    </row>
    <row r="165" spans="1:4" x14ac:dyDescent="0.25">
      <c r="A165" s="4">
        <v>39317</v>
      </c>
      <c r="B165" s="38">
        <v>-5.1197326494767121E-4</v>
      </c>
      <c r="C165" s="38">
        <f t="shared" si="4"/>
        <v>2.6211662402117837E-7</v>
      </c>
      <c r="D165" s="6">
        <f t="shared" si="5"/>
        <v>0</v>
      </c>
    </row>
    <row r="166" spans="1:4" x14ac:dyDescent="0.25">
      <c r="A166" s="4">
        <v>39318</v>
      </c>
      <c r="B166" s="38">
        <v>7.3854046421151813E-3</v>
      </c>
      <c r="C166" s="38">
        <f t="shared" si="4"/>
        <v>5.454420172777647E-5</v>
      </c>
      <c r="D166" s="6">
        <f t="shared" si="5"/>
        <v>0</v>
      </c>
    </row>
    <row r="167" spans="1:4" x14ac:dyDescent="0.25">
      <c r="A167" s="4">
        <v>39321</v>
      </c>
      <c r="B167" s="38">
        <v>-1.0457367943617922E-2</v>
      </c>
      <c r="C167" s="38">
        <f t="shared" si="4"/>
        <v>1.0935654430820773E-4</v>
      </c>
      <c r="D167" s="6">
        <f t="shared" si="5"/>
        <v>1</v>
      </c>
    </row>
    <row r="168" spans="1:4" x14ac:dyDescent="0.25">
      <c r="A168" s="4">
        <v>39322</v>
      </c>
      <c r="B168" s="38">
        <v>-2.4660255322993822E-2</v>
      </c>
      <c r="C168" s="38">
        <f t="shared" si="4"/>
        <v>6.0812819259524508E-4</v>
      </c>
      <c r="D168" s="6">
        <f t="shared" si="5"/>
        <v>0</v>
      </c>
    </row>
    <row r="169" spans="1:4" x14ac:dyDescent="0.25">
      <c r="A169" s="4">
        <v>39323</v>
      </c>
      <c r="B169" s="38">
        <v>1.719692312048475E-2</v>
      </c>
      <c r="C169" s="38">
        <f t="shared" si="4"/>
        <v>2.9573416481186297E-4</v>
      </c>
      <c r="D169" s="6">
        <f t="shared" si="5"/>
        <v>0</v>
      </c>
    </row>
    <row r="170" spans="1:4" x14ac:dyDescent="0.25">
      <c r="A170" s="4">
        <v>39324</v>
      </c>
      <c r="B170" s="38">
        <v>-8.0410228636311459E-3</v>
      </c>
      <c r="C170" s="38">
        <f t="shared" si="4"/>
        <v>6.4658048693438838E-5</v>
      </c>
      <c r="D170" s="6">
        <f t="shared" si="5"/>
        <v>0</v>
      </c>
    </row>
    <row r="171" spans="1:4" x14ac:dyDescent="0.25">
      <c r="A171" s="4">
        <v>39325</v>
      </c>
      <c r="B171" s="38">
        <v>1.2165936281504888E-2</v>
      </c>
      <c r="C171" s="38">
        <f t="shared" si="4"/>
        <v>1.4801000560563698E-4</v>
      </c>
      <c r="D171" s="6">
        <f t="shared" si="5"/>
        <v>0</v>
      </c>
    </row>
    <row r="172" spans="1:4" x14ac:dyDescent="0.25">
      <c r="A172" s="4">
        <v>39329</v>
      </c>
      <c r="B172" s="38">
        <v>4.3639044136081096E-3</v>
      </c>
      <c r="C172" s="38">
        <f t="shared" si="4"/>
        <v>1.9043661731108339E-5</v>
      </c>
      <c r="D172" s="6">
        <f t="shared" si="5"/>
        <v>1</v>
      </c>
    </row>
    <row r="173" spans="1:4" x14ac:dyDescent="0.25">
      <c r="A173" s="4">
        <v>39330</v>
      </c>
      <c r="B173" s="38">
        <v>-7.4556539980606736E-3</v>
      </c>
      <c r="C173" s="38">
        <f t="shared" si="4"/>
        <v>5.5586776538798107E-5</v>
      </c>
      <c r="D173" s="6">
        <f t="shared" si="5"/>
        <v>0</v>
      </c>
    </row>
    <row r="174" spans="1:4" x14ac:dyDescent="0.25">
      <c r="A174" s="4">
        <v>39331</v>
      </c>
      <c r="B174" s="38">
        <v>1.6634003193917751E-2</v>
      </c>
      <c r="C174" s="38">
        <f t="shared" si="4"/>
        <v>2.7669006225526595E-4</v>
      </c>
      <c r="D174" s="6">
        <f t="shared" si="5"/>
        <v>0</v>
      </c>
    </row>
    <row r="175" spans="1:4" x14ac:dyDescent="0.25">
      <c r="A175" s="4">
        <v>39332</v>
      </c>
      <c r="B175" s="38">
        <v>-1.6634003193917803E-2</v>
      </c>
      <c r="C175" s="38">
        <f t="shared" si="4"/>
        <v>2.7669006225526768E-4</v>
      </c>
      <c r="D175" s="6">
        <f t="shared" si="5"/>
        <v>0</v>
      </c>
    </row>
    <row r="176" spans="1:4" x14ac:dyDescent="0.25">
      <c r="A176" s="4">
        <v>39335</v>
      </c>
      <c r="B176" s="38">
        <v>1.1289538252245509E-2</v>
      </c>
      <c r="C176" s="38">
        <f t="shared" si="4"/>
        <v>1.2745367394891458E-4</v>
      </c>
      <c r="D176" s="6">
        <f t="shared" si="5"/>
        <v>1</v>
      </c>
    </row>
    <row r="177" spans="1:4" x14ac:dyDescent="0.25">
      <c r="A177" s="4">
        <v>39336</v>
      </c>
      <c r="B177" s="38">
        <v>7.8795705625414342E-3</v>
      </c>
      <c r="C177" s="38">
        <f t="shared" si="4"/>
        <v>6.2087632250069536E-5</v>
      </c>
      <c r="D177" s="6">
        <f t="shared" si="5"/>
        <v>0</v>
      </c>
    </row>
    <row r="178" spans="1:4" x14ac:dyDescent="0.25">
      <c r="A178" s="4">
        <v>39337</v>
      </c>
      <c r="B178" s="38">
        <v>1.0075321697131989E-2</v>
      </c>
      <c r="C178" s="38">
        <f t="shared" si="4"/>
        <v>1.0151210730069863E-4</v>
      </c>
      <c r="D178" s="6">
        <f t="shared" si="5"/>
        <v>0</v>
      </c>
    </row>
    <row r="179" spans="1:4" x14ac:dyDescent="0.25">
      <c r="A179" s="4">
        <v>39338</v>
      </c>
      <c r="B179" s="38">
        <v>1.5173762013492804E-2</v>
      </c>
      <c r="C179" s="38">
        <f t="shared" si="4"/>
        <v>2.3024305364211721E-4</v>
      </c>
      <c r="D179" s="6">
        <f t="shared" si="5"/>
        <v>0</v>
      </c>
    </row>
    <row r="180" spans="1:4" x14ac:dyDescent="0.25">
      <c r="A180" s="4">
        <v>39339</v>
      </c>
      <c r="B180" s="38">
        <v>-3.9575889194814013E-3</v>
      </c>
      <c r="C180" s="38">
        <f t="shared" si="4"/>
        <v>1.5662510055601965E-5</v>
      </c>
      <c r="D180" s="6">
        <f t="shared" si="5"/>
        <v>0</v>
      </c>
    </row>
    <row r="181" spans="1:4" x14ac:dyDescent="0.25">
      <c r="A181" s="4">
        <v>39342</v>
      </c>
      <c r="B181" s="38">
        <v>-4.2232340296583211E-3</v>
      </c>
      <c r="C181" s="38">
        <f t="shared" si="4"/>
        <v>1.7835705669264062E-5</v>
      </c>
      <c r="D181" s="6">
        <f t="shared" si="5"/>
        <v>1</v>
      </c>
    </row>
    <row r="182" spans="1:4" x14ac:dyDescent="0.25">
      <c r="A182" s="4">
        <v>39343</v>
      </c>
      <c r="B182" s="38">
        <v>3.6653075430563696E-2</v>
      </c>
      <c r="C182" s="38">
        <f t="shared" si="4"/>
        <v>1.3434479385185921E-3</v>
      </c>
      <c r="D182" s="6">
        <f t="shared" si="5"/>
        <v>0</v>
      </c>
    </row>
    <row r="183" spans="1:4" x14ac:dyDescent="0.25">
      <c r="A183" s="4">
        <v>39344</v>
      </c>
      <c r="B183" s="38">
        <v>2.1561849313969702E-3</v>
      </c>
      <c r="C183" s="38">
        <f t="shared" si="4"/>
        <v>4.6491334583833571E-6</v>
      </c>
      <c r="D183" s="6">
        <f t="shared" si="5"/>
        <v>0</v>
      </c>
    </row>
    <row r="184" spans="1:4" x14ac:dyDescent="0.25">
      <c r="A184" s="4">
        <v>39345</v>
      </c>
      <c r="B184" s="38">
        <v>-6.002467486173506E-3</v>
      </c>
      <c r="C184" s="38">
        <f t="shared" si="4"/>
        <v>3.6029615922570091E-5</v>
      </c>
      <c r="D184" s="6">
        <f t="shared" si="5"/>
        <v>0</v>
      </c>
    </row>
    <row r="185" spans="1:4" x14ac:dyDescent="0.25">
      <c r="A185" s="4">
        <v>39346</v>
      </c>
      <c r="B185" s="38">
        <v>2.4185527169280554E-4</v>
      </c>
      <c r="C185" s="38">
        <f t="shared" si="4"/>
        <v>5.8493972445600785E-8</v>
      </c>
      <c r="D185" s="6">
        <f t="shared" si="5"/>
        <v>0</v>
      </c>
    </row>
    <row r="186" spans="1:4" x14ac:dyDescent="0.25">
      <c r="A186" s="4">
        <v>39349</v>
      </c>
      <c r="B186" s="38">
        <v>-9.7444200997817108E-3</v>
      </c>
      <c r="C186" s="38">
        <f t="shared" si="4"/>
        <v>9.4953723081029809E-5</v>
      </c>
      <c r="D186" s="6">
        <f t="shared" si="5"/>
        <v>1</v>
      </c>
    </row>
    <row r="187" spans="1:4" x14ac:dyDescent="0.25">
      <c r="A187" s="4">
        <v>39350</v>
      </c>
      <c r="B187" s="38">
        <v>6.1015397209698632E-3</v>
      </c>
      <c r="C187" s="38">
        <f t="shared" si="4"/>
        <v>3.7228786966573E-5</v>
      </c>
      <c r="D187" s="6">
        <f t="shared" si="5"/>
        <v>0</v>
      </c>
    </row>
    <row r="188" spans="1:4" x14ac:dyDescent="0.25">
      <c r="A188" s="4">
        <v>39351</v>
      </c>
      <c r="B188" s="38">
        <v>4.1276810029785872E-3</v>
      </c>
      <c r="C188" s="38">
        <f t="shared" si="4"/>
        <v>1.7037750462350317E-5</v>
      </c>
      <c r="D188" s="6">
        <f t="shared" si="5"/>
        <v>0</v>
      </c>
    </row>
    <row r="189" spans="1:4" x14ac:dyDescent="0.25">
      <c r="A189" s="4">
        <v>39352</v>
      </c>
      <c r="B189" s="38">
        <v>2.9038784249131016E-3</v>
      </c>
      <c r="C189" s="38">
        <f t="shared" si="4"/>
        <v>8.4325099066757954E-6</v>
      </c>
      <c r="D189" s="6">
        <f t="shared" si="5"/>
        <v>0</v>
      </c>
    </row>
    <row r="190" spans="1:4" x14ac:dyDescent="0.25">
      <c r="A190" s="4">
        <v>39353</v>
      </c>
      <c r="B190" s="38">
        <v>2.4097890541873831E-4</v>
      </c>
      <c r="C190" s="38">
        <f t="shared" si="4"/>
        <v>5.8070832856813223E-8</v>
      </c>
      <c r="D190" s="6">
        <f t="shared" si="5"/>
        <v>0</v>
      </c>
    </row>
    <row r="191" spans="1:4" x14ac:dyDescent="0.25">
      <c r="A191" s="4">
        <v>39356</v>
      </c>
      <c r="B191" s="38">
        <v>1.4865693624632271E-2</v>
      </c>
      <c r="C191" s="38">
        <f t="shared" si="4"/>
        <v>2.2098884694143255E-4</v>
      </c>
      <c r="D191" s="6">
        <f t="shared" si="5"/>
        <v>1</v>
      </c>
    </row>
    <row r="192" spans="1:4" x14ac:dyDescent="0.25">
      <c r="A192" s="4">
        <v>39357</v>
      </c>
      <c r="B192" s="38">
        <v>2.3760912454690855E-3</v>
      </c>
      <c r="C192" s="38">
        <f t="shared" si="4"/>
        <v>5.64580960679483E-6</v>
      </c>
      <c r="D192" s="6">
        <f t="shared" si="5"/>
        <v>0</v>
      </c>
    </row>
    <row r="193" spans="1:4" x14ac:dyDescent="0.25">
      <c r="A193" s="4">
        <v>39358</v>
      </c>
      <c r="B193" s="38">
        <v>-1.3625253701087617E-2</v>
      </c>
      <c r="C193" s="38">
        <f t="shared" si="4"/>
        <v>1.8564753841900181E-4</v>
      </c>
      <c r="D193" s="6">
        <f t="shared" si="5"/>
        <v>0</v>
      </c>
    </row>
    <row r="194" spans="1:4" x14ac:dyDescent="0.25">
      <c r="A194" s="4">
        <v>39359</v>
      </c>
      <c r="B194" s="38">
        <v>3.6047514299295314E-3</v>
      </c>
      <c r="C194" s="38">
        <f t="shared" si="4"/>
        <v>1.2994232871579001E-5</v>
      </c>
      <c r="D194" s="6">
        <f t="shared" si="5"/>
        <v>0</v>
      </c>
    </row>
    <row r="195" spans="1:4" x14ac:dyDescent="0.25">
      <c r="A195" s="4">
        <v>39360</v>
      </c>
      <c r="B195" s="38">
        <v>1.6768638073964212E-3</v>
      </c>
      <c r="C195" s="38">
        <f t="shared" si="4"/>
        <v>2.8118722285560218E-6</v>
      </c>
      <c r="D195" s="6">
        <f t="shared" si="5"/>
        <v>0</v>
      </c>
    </row>
    <row r="196" spans="1:4" x14ac:dyDescent="0.25">
      <c r="A196" s="4">
        <v>39363</v>
      </c>
      <c r="B196" s="38">
        <v>-5.761890637976083E-3</v>
      </c>
      <c r="C196" s="38">
        <f t="shared" si="4"/>
        <v>3.3199383723996431E-5</v>
      </c>
      <c r="D196" s="6">
        <f t="shared" si="5"/>
        <v>1</v>
      </c>
    </row>
    <row r="197" spans="1:4" x14ac:dyDescent="0.25">
      <c r="A197" s="4">
        <v>39364</v>
      </c>
      <c r="B197" s="38">
        <v>1.1729437856268692E-2</v>
      </c>
      <c r="C197" s="38">
        <f t="shared" ref="C197:C260" si="6">B197^2</f>
        <v>1.375797124240691E-4</v>
      </c>
      <c r="D197" s="6">
        <f t="shared" si="5"/>
        <v>0</v>
      </c>
    </row>
    <row r="198" spans="1:4" x14ac:dyDescent="0.25">
      <c r="A198" s="4">
        <v>39365</v>
      </c>
      <c r="B198" s="38">
        <v>-5.0102433924533408E-3</v>
      </c>
      <c r="C198" s="38">
        <f t="shared" si="6"/>
        <v>2.5102538851622361E-5</v>
      </c>
      <c r="D198" s="6">
        <f t="shared" ref="D198:D261" si="7">IF(A198-A197=1,0,1)</f>
        <v>0</v>
      </c>
    </row>
    <row r="199" spans="1:4" x14ac:dyDescent="0.25">
      <c r="A199" s="4">
        <v>39366</v>
      </c>
      <c r="B199" s="38">
        <v>-5.03547238775364E-3</v>
      </c>
      <c r="C199" s="38">
        <f t="shared" si="6"/>
        <v>2.5355982167829346E-5</v>
      </c>
      <c r="D199" s="6">
        <f t="shared" si="7"/>
        <v>0</v>
      </c>
    </row>
    <row r="200" spans="1:4" x14ac:dyDescent="0.25">
      <c r="A200" s="4">
        <v>39367</v>
      </c>
      <c r="B200" s="38">
        <v>-1.3796739756963336E-2</v>
      </c>
      <c r="C200" s="38">
        <f t="shared" si="6"/>
        <v>1.9035002792137275E-4</v>
      </c>
      <c r="D200" s="6">
        <f t="shared" si="7"/>
        <v>0</v>
      </c>
    </row>
    <row r="201" spans="1:4" x14ac:dyDescent="0.25">
      <c r="A201" s="4">
        <v>39370</v>
      </c>
      <c r="B201" s="38">
        <v>-5.1314460517531317E-3</v>
      </c>
      <c r="C201" s="38">
        <f t="shared" si="6"/>
        <v>2.6331738582052806E-5</v>
      </c>
      <c r="D201" s="6">
        <f t="shared" si="7"/>
        <v>1</v>
      </c>
    </row>
    <row r="202" spans="1:4" x14ac:dyDescent="0.25">
      <c r="A202" s="4">
        <v>39371</v>
      </c>
      <c r="B202" s="38">
        <v>-1.2251757841657872E-3</v>
      </c>
      <c r="C202" s="38">
        <f t="shared" si="6"/>
        <v>1.5010557021062515E-6</v>
      </c>
      <c r="D202" s="6">
        <f t="shared" si="7"/>
        <v>0</v>
      </c>
    </row>
    <row r="203" spans="1:4" x14ac:dyDescent="0.25">
      <c r="A203" s="4">
        <v>39372</v>
      </c>
      <c r="B203" s="38">
        <v>5.6257142173484539E-3</v>
      </c>
      <c r="C203" s="38">
        <f t="shared" si="6"/>
        <v>3.1648660455276528E-5</v>
      </c>
      <c r="D203" s="6">
        <f t="shared" si="7"/>
        <v>0</v>
      </c>
    </row>
    <row r="204" spans="1:4" x14ac:dyDescent="0.25">
      <c r="A204" s="4">
        <v>39373</v>
      </c>
      <c r="B204" s="38">
        <v>-5.1364880685712475E-3</v>
      </c>
      <c r="C204" s="38">
        <f t="shared" si="6"/>
        <v>2.6383509678574784E-5</v>
      </c>
      <c r="D204" s="6">
        <f t="shared" si="7"/>
        <v>0</v>
      </c>
    </row>
    <row r="205" spans="1:4" x14ac:dyDescent="0.25">
      <c r="A205" s="4">
        <v>39374</v>
      </c>
      <c r="B205" s="38">
        <v>-1.8557436076671267E-2</v>
      </c>
      <c r="C205" s="38">
        <f t="shared" si="6"/>
        <v>3.4437843373974025E-4</v>
      </c>
      <c r="D205" s="6">
        <f t="shared" si="7"/>
        <v>0</v>
      </c>
    </row>
    <row r="206" spans="1:4" x14ac:dyDescent="0.25">
      <c r="A206" s="4">
        <v>39377</v>
      </c>
      <c r="B206" s="38">
        <v>3.2413081891929951E-3</v>
      </c>
      <c r="C206" s="38">
        <f t="shared" si="6"/>
        <v>1.0506078777329573E-5</v>
      </c>
      <c r="D206" s="6">
        <f t="shared" si="7"/>
        <v>1</v>
      </c>
    </row>
    <row r="207" spans="1:4" x14ac:dyDescent="0.25">
      <c r="A207" s="4">
        <v>39378</v>
      </c>
      <c r="B207" s="38">
        <v>7.6880317228904095E-3</v>
      </c>
      <c r="C207" s="38">
        <f t="shared" si="6"/>
        <v>5.9105831772169279E-5</v>
      </c>
      <c r="D207" s="6">
        <f t="shared" si="7"/>
        <v>0</v>
      </c>
    </row>
    <row r="208" spans="1:4" x14ac:dyDescent="0.25">
      <c r="A208" s="4">
        <v>39379</v>
      </c>
      <c r="B208" s="38">
        <v>-6.1952798654144282E-3</v>
      </c>
      <c r="C208" s="38">
        <f t="shared" si="6"/>
        <v>3.8381492610809414E-5</v>
      </c>
      <c r="D208" s="6">
        <f t="shared" si="7"/>
        <v>0</v>
      </c>
    </row>
    <row r="209" spans="1:4" x14ac:dyDescent="0.25">
      <c r="A209" s="4">
        <v>39380</v>
      </c>
      <c r="B209" s="38">
        <v>-1.7411103844391612E-3</v>
      </c>
      <c r="C209" s="38">
        <f t="shared" si="6"/>
        <v>3.0314653708018836E-6</v>
      </c>
      <c r="D209" s="6">
        <f t="shared" si="7"/>
        <v>0</v>
      </c>
    </row>
    <row r="210" spans="1:4" x14ac:dyDescent="0.25">
      <c r="A210" s="4">
        <v>39381</v>
      </c>
      <c r="B210" s="38">
        <v>5.462623497424865E-3</v>
      </c>
      <c r="C210" s="38">
        <f t="shared" si="6"/>
        <v>2.9840255474618263E-5</v>
      </c>
      <c r="D210" s="6">
        <f t="shared" si="7"/>
        <v>0</v>
      </c>
    </row>
    <row r="211" spans="1:4" x14ac:dyDescent="0.25">
      <c r="A211" s="4">
        <v>39384</v>
      </c>
      <c r="B211" s="38">
        <v>4.4483835232436266E-3</v>
      </c>
      <c r="C211" s="38">
        <f t="shared" si="6"/>
        <v>1.9788115969865382E-5</v>
      </c>
      <c r="D211" s="6">
        <f t="shared" si="7"/>
        <v>1</v>
      </c>
    </row>
    <row r="212" spans="1:4" x14ac:dyDescent="0.25">
      <c r="A212" s="4">
        <v>39385</v>
      </c>
      <c r="B212" s="38">
        <v>-1.974616770814942E-3</v>
      </c>
      <c r="C212" s="38">
        <f t="shared" si="6"/>
        <v>3.8991113915836294E-6</v>
      </c>
      <c r="D212" s="6">
        <f t="shared" si="7"/>
        <v>0</v>
      </c>
    </row>
    <row r="213" spans="1:4" x14ac:dyDescent="0.25">
      <c r="A213" s="4">
        <v>39386</v>
      </c>
      <c r="B213" s="38">
        <v>1.6658714212357928E-2</v>
      </c>
      <c r="C213" s="38">
        <f t="shared" si="6"/>
        <v>2.7751275920901602E-4</v>
      </c>
      <c r="D213" s="6">
        <f t="shared" si="7"/>
        <v>0</v>
      </c>
    </row>
    <row r="214" spans="1:4" x14ac:dyDescent="0.25">
      <c r="A214" s="4">
        <v>39387</v>
      </c>
      <c r="B214" s="38">
        <v>-2.0123703678947807E-2</v>
      </c>
      <c r="C214" s="38">
        <f t="shared" si="6"/>
        <v>4.0496344975809751E-4</v>
      </c>
      <c r="D214" s="6">
        <f t="shared" si="7"/>
        <v>0</v>
      </c>
    </row>
    <row r="215" spans="1:4" x14ac:dyDescent="0.25">
      <c r="A215" s="4">
        <v>39388</v>
      </c>
      <c r="B215" s="38">
        <v>-2.4731178048749137E-4</v>
      </c>
      <c r="C215" s="38">
        <f t="shared" si="6"/>
        <v>6.1163116767893124E-8</v>
      </c>
      <c r="D215" s="6">
        <f t="shared" si="7"/>
        <v>0</v>
      </c>
    </row>
    <row r="216" spans="1:4" x14ac:dyDescent="0.25">
      <c r="A216" s="4">
        <v>39391</v>
      </c>
      <c r="B216" s="38">
        <v>-3.2284264215136789E-3</v>
      </c>
      <c r="C216" s="38">
        <f t="shared" si="6"/>
        <v>1.0422737159127618E-5</v>
      </c>
      <c r="D216" s="6">
        <f t="shared" si="7"/>
        <v>1</v>
      </c>
    </row>
    <row r="217" spans="1:4" x14ac:dyDescent="0.25">
      <c r="A217" s="4">
        <v>39392</v>
      </c>
      <c r="B217" s="38">
        <v>-4.9770737263945099E-4</v>
      </c>
      <c r="C217" s="38">
        <f t="shared" si="6"/>
        <v>2.4771262877966534E-7</v>
      </c>
      <c r="D217" s="6">
        <f t="shared" si="7"/>
        <v>0</v>
      </c>
    </row>
    <row r="218" spans="1:4" x14ac:dyDescent="0.25">
      <c r="A218" s="4">
        <v>39393</v>
      </c>
      <c r="B218" s="38">
        <v>-2.7758547512038292E-2</v>
      </c>
      <c r="C218" s="38">
        <f t="shared" si="6"/>
        <v>7.705369599780872E-4</v>
      </c>
      <c r="D218" s="6">
        <f t="shared" si="7"/>
        <v>0</v>
      </c>
    </row>
    <row r="219" spans="1:4" x14ac:dyDescent="0.25">
      <c r="A219" s="4">
        <v>39394</v>
      </c>
      <c r="B219" s="38">
        <v>-1.5367118600456151E-3</v>
      </c>
      <c r="C219" s="38">
        <f t="shared" si="6"/>
        <v>2.361483340804854E-6</v>
      </c>
      <c r="D219" s="6">
        <f t="shared" si="7"/>
        <v>0</v>
      </c>
    </row>
    <row r="220" spans="1:4" x14ac:dyDescent="0.25">
      <c r="A220" s="4">
        <v>39395</v>
      </c>
      <c r="B220" s="38">
        <v>-1.6538872002598147E-2</v>
      </c>
      <c r="C220" s="38">
        <f t="shared" si="6"/>
        <v>2.7353428711832486E-4</v>
      </c>
      <c r="D220" s="6">
        <f t="shared" si="7"/>
        <v>0</v>
      </c>
    </row>
    <row r="221" spans="1:4" x14ac:dyDescent="0.25">
      <c r="A221" s="4">
        <v>39398</v>
      </c>
      <c r="B221" s="38">
        <v>-3.3927378407192475E-3</v>
      </c>
      <c r="C221" s="38">
        <f t="shared" si="6"/>
        <v>1.1510670055848302E-5</v>
      </c>
      <c r="D221" s="6">
        <f t="shared" si="7"/>
        <v>1</v>
      </c>
    </row>
    <row r="222" spans="1:4" x14ac:dyDescent="0.25">
      <c r="A222" s="4">
        <v>39399</v>
      </c>
      <c r="B222" s="38">
        <v>2.4789118943897889E-2</v>
      </c>
      <c r="C222" s="38">
        <f t="shared" si="6"/>
        <v>6.1450041801471716E-4</v>
      </c>
      <c r="D222" s="6">
        <f t="shared" si="7"/>
        <v>0</v>
      </c>
    </row>
    <row r="223" spans="1:4" x14ac:dyDescent="0.25">
      <c r="A223" s="4">
        <v>39400</v>
      </c>
      <c r="B223" s="38">
        <v>-5.1145268924456177E-3</v>
      </c>
      <c r="C223" s="38">
        <f t="shared" si="6"/>
        <v>2.6158385333549427E-5</v>
      </c>
      <c r="D223" s="6">
        <f t="shared" si="7"/>
        <v>0</v>
      </c>
    </row>
    <row r="224" spans="1:4" x14ac:dyDescent="0.25">
      <c r="A224" s="4">
        <v>39401</v>
      </c>
      <c r="B224" s="38">
        <v>-1.8106968003776359E-2</v>
      </c>
      <c r="C224" s="38">
        <f t="shared" si="6"/>
        <v>3.2786229028978082E-4</v>
      </c>
      <c r="D224" s="6">
        <f t="shared" si="7"/>
        <v>0</v>
      </c>
    </row>
    <row r="225" spans="1:4" x14ac:dyDescent="0.25">
      <c r="A225" s="4">
        <v>39402</v>
      </c>
      <c r="B225" s="38">
        <v>8.8357302568044908E-3</v>
      </c>
      <c r="C225" s="38">
        <f t="shared" si="6"/>
        <v>7.8070129171010357E-5</v>
      </c>
      <c r="D225" s="6">
        <f t="shared" si="7"/>
        <v>0</v>
      </c>
    </row>
    <row r="226" spans="1:4" x14ac:dyDescent="0.25">
      <c r="A226" s="4">
        <v>39405</v>
      </c>
      <c r="B226" s="38">
        <v>-1.2758723424780299E-2</v>
      </c>
      <c r="C226" s="38">
        <f t="shared" si="6"/>
        <v>1.6278502343003751E-4</v>
      </c>
      <c r="D226" s="6">
        <f t="shared" si="7"/>
        <v>1</v>
      </c>
    </row>
    <row r="227" spans="1:4" x14ac:dyDescent="0.25">
      <c r="A227" s="4">
        <v>39406</v>
      </c>
      <c r="B227" s="38">
        <v>-3.1486892892580143E-3</v>
      </c>
      <c r="C227" s="38">
        <f t="shared" si="6"/>
        <v>9.9142442402881389E-6</v>
      </c>
      <c r="D227" s="6">
        <f t="shared" si="7"/>
        <v>0</v>
      </c>
    </row>
    <row r="228" spans="1:4" x14ac:dyDescent="0.25">
      <c r="A228" s="4">
        <v>39407</v>
      </c>
      <c r="B228" s="38">
        <v>-2.3136082719677077E-2</v>
      </c>
      <c r="C228" s="38">
        <f t="shared" si="6"/>
        <v>5.352783236117403E-4</v>
      </c>
      <c r="D228" s="6">
        <f t="shared" si="7"/>
        <v>0</v>
      </c>
    </row>
    <row r="229" spans="1:4" x14ac:dyDescent="0.25">
      <c r="A229" s="4">
        <v>39409</v>
      </c>
      <c r="B229" s="38">
        <v>1.3361157495219792E-2</v>
      </c>
      <c r="C229" s="38">
        <f t="shared" si="6"/>
        <v>1.7852052961206803E-4</v>
      </c>
      <c r="D229" s="6">
        <f t="shared" si="7"/>
        <v>1</v>
      </c>
    </row>
    <row r="230" spans="1:4" x14ac:dyDescent="0.25">
      <c r="A230" s="4">
        <v>39412</v>
      </c>
      <c r="B230" s="38">
        <v>-2.5269568497160499E-2</v>
      </c>
      <c r="C230" s="38">
        <f t="shared" si="6"/>
        <v>6.3855109203268638E-4</v>
      </c>
      <c r="D230" s="6">
        <f t="shared" si="7"/>
        <v>1</v>
      </c>
    </row>
    <row r="231" spans="1:4" x14ac:dyDescent="0.25">
      <c r="A231" s="4">
        <v>39413</v>
      </c>
      <c r="B231" s="38">
        <v>1.9412808366581557E-2</v>
      </c>
      <c r="C231" s="38">
        <f t="shared" si="6"/>
        <v>3.7685712867761888E-4</v>
      </c>
      <c r="D231" s="6">
        <f t="shared" si="7"/>
        <v>0</v>
      </c>
    </row>
    <row r="232" spans="1:4" x14ac:dyDescent="0.25">
      <c r="A232" s="4">
        <v>39414</v>
      </c>
      <c r="B232" s="38">
        <v>2.6612389174973876E-2</v>
      </c>
      <c r="C232" s="38">
        <f t="shared" si="6"/>
        <v>7.082192576002667E-4</v>
      </c>
      <c r="D232" s="6">
        <f t="shared" si="7"/>
        <v>0</v>
      </c>
    </row>
    <row r="233" spans="1:4" x14ac:dyDescent="0.25">
      <c r="A233" s="4">
        <v>39415</v>
      </c>
      <c r="B233" s="38">
        <v>-8.3549669511904599E-3</v>
      </c>
      <c r="C233" s="38">
        <f t="shared" si="6"/>
        <v>6.9805472755484811E-5</v>
      </c>
      <c r="D233" s="6">
        <f t="shared" si="7"/>
        <v>0</v>
      </c>
    </row>
    <row r="234" spans="1:4" x14ac:dyDescent="0.25">
      <c r="A234" s="4">
        <v>39416</v>
      </c>
      <c r="B234" s="38">
        <v>3.9236772411444486E-3</v>
      </c>
      <c r="C234" s="38">
        <f t="shared" si="6"/>
        <v>1.539524309267491E-5</v>
      </c>
      <c r="D234" s="6">
        <f t="shared" si="7"/>
        <v>0</v>
      </c>
    </row>
    <row r="235" spans="1:4" x14ac:dyDescent="0.25">
      <c r="A235" s="4">
        <v>39419</v>
      </c>
      <c r="B235" s="38">
        <v>-3.6164179101457979E-2</v>
      </c>
      <c r="C235" s="38">
        <f t="shared" si="6"/>
        <v>1.3078478500823301E-3</v>
      </c>
      <c r="D235" s="6">
        <f t="shared" si="7"/>
        <v>1</v>
      </c>
    </row>
    <row r="236" spans="1:4" x14ac:dyDescent="0.25">
      <c r="A236" s="4">
        <v>39420</v>
      </c>
      <c r="B236" s="38">
        <v>-1.8584658742237786E-2</v>
      </c>
      <c r="C236" s="38">
        <f t="shared" si="6"/>
        <v>3.4538954056543533E-4</v>
      </c>
      <c r="D236" s="6">
        <f t="shared" si="7"/>
        <v>0</v>
      </c>
    </row>
    <row r="237" spans="1:4" x14ac:dyDescent="0.25">
      <c r="A237" s="4">
        <v>39421</v>
      </c>
      <c r="B237" s="38">
        <v>1.2610189834795858E-2</v>
      </c>
      <c r="C237" s="38">
        <f t="shared" si="6"/>
        <v>1.5901688766958879E-4</v>
      </c>
      <c r="D237" s="6">
        <f t="shared" si="7"/>
        <v>0</v>
      </c>
    </row>
    <row r="238" spans="1:4" x14ac:dyDescent="0.25">
      <c r="A238" s="4">
        <v>39422</v>
      </c>
      <c r="B238" s="38">
        <v>1.4871175683056131E-2</v>
      </c>
      <c r="C238" s="38">
        <f t="shared" si="6"/>
        <v>2.2115186619631999E-4</v>
      </c>
      <c r="D238" s="6">
        <f t="shared" si="7"/>
        <v>0</v>
      </c>
    </row>
    <row r="239" spans="1:4" x14ac:dyDescent="0.25">
      <c r="A239" s="4">
        <v>39423</v>
      </c>
      <c r="B239" s="38">
        <v>-8.0629390343841623E-4</v>
      </c>
      <c r="C239" s="38">
        <f t="shared" si="6"/>
        <v>6.5010985872195805E-7</v>
      </c>
      <c r="D239" s="6">
        <f t="shared" si="7"/>
        <v>0</v>
      </c>
    </row>
    <row r="240" spans="1:4" x14ac:dyDescent="0.25">
      <c r="A240" s="4">
        <v>39426</v>
      </c>
      <c r="B240" s="38">
        <v>4.8238523209596451E-3</v>
      </c>
      <c r="C240" s="38">
        <f t="shared" si="6"/>
        <v>2.3269551214427757E-5</v>
      </c>
      <c r="D240" s="6">
        <f t="shared" si="7"/>
        <v>1</v>
      </c>
    </row>
    <row r="241" spans="1:4" x14ac:dyDescent="0.25">
      <c r="A241" s="4">
        <v>39427</v>
      </c>
      <c r="B241" s="38">
        <v>-1.0209711493951291E-2</v>
      </c>
      <c r="C241" s="38">
        <f t="shared" si="6"/>
        <v>1.0423820878972111E-4</v>
      </c>
      <c r="D241" s="6">
        <f t="shared" si="7"/>
        <v>0</v>
      </c>
    </row>
    <row r="242" spans="1:4" x14ac:dyDescent="0.25">
      <c r="A242" s="4">
        <v>39428</v>
      </c>
      <c r="B242" s="38">
        <v>5.9229933158711206E-3</v>
      </c>
      <c r="C242" s="38">
        <f t="shared" si="6"/>
        <v>3.5081849819853972E-5</v>
      </c>
      <c r="D242" s="6">
        <f t="shared" si="7"/>
        <v>0</v>
      </c>
    </row>
    <row r="243" spans="1:4" x14ac:dyDescent="0.25">
      <c r="A243" s="4">
        <v>39429</v>
      </c>
      <c r="B243" s="38">
        <v>8.8206162524317455E-3</v>
      </c>
      <c r="C243" s="38">
        <f t="shared" si="6"/>
        <v>7.7803271072663055E-5</v>
      </c>
      <c r="D243" s="6">
        <f t="shared" si="7"/>
        <v>0</v>
      </c>
    </row>
    <row r="244" spans="1:4" x14ac:dyDescent="0.25">
      <c r="A244" s="4">
        <v>39430</v>
      </c>
      <c r="B244" s="38">
        <v>-1.7989952869750907E-2</v>
      </c>
      <c r="C244" s="38">
        <f t="shared" si="6"/>
        <v>3.2363840425585888E-4</v>
      </c>
      <c r="D244" s="6">
        <f t="shared" si="7"/>
        <v>0</v>
      </c>
    </row>
    <row r="245" spans="1:4" x14ac:dyDescent="0.25">
      <c r="A245" s="4">
        <v>39433</v>
      </c>
      <c r="B245" s="38">
        <v>-1.1717897243315813E-2</v>
      </c>
      <c r="C245" s="38">
        <f t="shared" si="6"/>
        <v>1.3730911580490834E-4</v>
      </c>
      <c r="D245" s="6">
        <f t="shared" si="7"/>
        <v>1</v>
      </c>
    </row>
    <row r="246" spans="1:4" x14ac:dyDescent="0.25">
      <c r="A246" s="4">
        <v>39434</v>
      </c>
      <c r="B246" s="38">
        <v>8.7335056802286901E-3</v>
      </c>
      <c r="C246" s="38">
        <f t="shared" si="6"/>
        <v>7.6274121466586797E-5</v>
      </c>
      <c r="D246" s="6">
        <f t="shared" si="7"/>
        <v>0</v>
      </c>
    </row>
    <row r="247" spans="1:4" x14ac:dyDescent="0.25">
      <c r="A247" s="4">
        <v>39435</v>
      </c>
      <c r="B247" s="38">
        <v>-6.2698004560061762E-3</v>
      </c>
      <c r="C247" s="38">
        <f t="shared" si="6"/>
        <v>3.9310397758135255E-5</v>
      </c>
      <c r="D247" s="6">
        <f t="shared" si="7"/>
        <v>0</v>
      </c>
    </row>
    <row r="248" spans="1:4" x14ac:dyDescent="0.25">
      <c r="A248" s="4">
        <v>39436</v>
      </c>
      <c r="B248" s="38">
        <v>7.0840934705599934E-3</v>
      </c>
      <c r="C248" s="38">
        <f t="shared" si="6"/>
        <v>5.0184380299630735E-5</v>
      </c>
      <c r="D248" s="6">
        <f t="shared" si="7"/>
        <v>0</v>
      </c>
    </row>
    <row r="249" spans="1:4" x14ac:dyDescent="0.25">
      <c r="A249" s="4">
        <v>39437</v>
      </c>
      <c r="B249" s="38">
        <v>1.6835809813705246E-2</v>
      </c>
      <c r="C249" s="38">
        <f t="shared" si="6"/>
        <v>2.8344449208325386E-4</v>
      </c>
      <c r="D249" s="6">
        <f t="shared" si="7"/>
        <v>0</v>
      </c>
    </row>
    <row r="250" spans="1:4" x14ac:dyDescent="0.25">
      <c r="A250" s="4">
        <v>39440</v>
      </c>
      <c r="B250" s="38">
        <v>1.0444922548580964E-2</v>
      </c>
      <c r="C250" s="38">
        <f t="shared" si="6"/>
        <v>1.0909640704585507E-4</v>
      </c>
      <c r="D250" s="6">
        <f t="shared" si="7"/>
        <v>1</v>
      </c>
    </row>
    <row r="251" spans="1:4" x14ac:dyDescent="0.25">
      <c r="A251" s="4">
        <v>39442</v>
      </c>
      <c r="B251" s="38">
        <v>5.324953325554758E-4</v>
      </c>
      <c r="C251" s="38">
        <f t="shared" si="6"/>
        <v>2.8355127919336677E-7</v>
      </c>
      <c r="D251" s="6">
        <f t="shared" si="7"/>
        <v>1</v>
      </c>
    </row>
    <row r="252" spans="1:4" x14ac:dyDescent="0.25">
      <c r="A252" s="4">
        <v>39443</v>
      </c>
      <c r="B252" s="38">
        <v>-9.6327482477373983E-3</v>
      </c>
      <c r="C252" s="38">
        <f t="shared" si="6"/>
        <v>9.2789838804287919E-5</v>
      </c>
      <c r="D252" s="6">
        <f t="shared" si="7"/>
        <v>0</v>
      </c>
    </row>
    <row r="253" spans="1:4" x14ac:dyDescent="0.25">
      <c r="A253" s="4">
        <v>39444</v>
      </c>
      <c r="B253" s="38">
        <v>4.0245809131945918E-3</v>
      </c>
      <c r="C253" s="38">
        <f t="shared" si="6"/>
        <v>1.6197251526850215E-5</v>
      </c>
      <c r="D253" s="6">
        <f t="shared" si="7"/>
        <v>0</v>
      </c>
    </row>
    <row r="254" spans="1:4" x14ac:dyDescent="0.25">
      <c r="A254" s="4">
        <v>39447</v>
      </c>
      <c r="B254" s="38">
        <v>-7.2562278961312912E-3</v>
      </c>
      <c r="C254" s="38">
        <f t="shared" si="6"/>
        <v>5.2652843280593944E-5</v>
      </c>
      <c r="D254" s="6">
        <f t="shared" si="7"/>
        <v>1</v>
      </c>
    </row>
    <row r="255" spans="1:4" x14ac:dyDescent="0.25">
      <c r="A255" s="4">
        <v>39449</v>
      </c>
      <c r="B255" s="38">
        <v>-8.3976695104535422E-3</v>
      </c>
      <c r="C255" s="38">
        <f t="shared" si="6"/>
        <v>7.0520853206801037E-5</v>
      </c>
      <c r="D255" s="6">
        <f t="shared" si="7"/>
        <v>1</v>
      </c>
    </row>
    <row r="256" spans="1:4" x14ac:dyDescent="0.25">
      <c r="A256" s="4">
        <v>39450</v>
      </c>
      <c r="B256" s="38">
        <v>1.0869964208165149E-3</v>
      </c>
      <c r="C256" s="38">
        <f t="shared" si="6"/>
        <v>1.181561218867914E-6</v>
      </c>
      <c r="D256" s="6">
        <f t="shared" si="7"/>
        <v>0</v>
      </c>
    </row>
    <row r="257" spans="1:4" x14ac:dyDescent="0.25">
      <c r="A257" s="4">
        <v>39451</v>
      </c>
      <c r="B257" s="38">
        <v>-2.0867787679574E-2</v>
      </c>
      <c r="C257" s="38">
        <f t="shared" si="6"/>
        <v>4.354645626397804E-4</v>
      </c>
      <c r="D257" s="6">
        <f t="shared" si="7"/>
        <v>0</v>
      </c>
    </row>
    <row r="258" spans="1:4" x14ac:dyDescent="0.25">
      <c r="A258" s="4">
        <v>39454</v>
      </c>
      <c r="B258" s="38">
        <v>3.8765158225112502E-3</v>
      </c>
      <c r="C258" s="38">
        <f t="shared" si="6"/>
        <v>1.5027374922180074E-5</v>
      </c>
      <c r="D258" s="6">
        <f t="shared" si="7"/>
        <v>1</v>
      </c>
    </row>
    <row r="259" spans="1:4" x14ac:dyDescent="0.25">
      <c r="A259" s="4">
        <v>39455</v>
      </c>
      <c r="B259" s="38">
        <v>-2.1795198413460073E-2</v>
      </c>
      <c r="C259" s="38">
        <f t="shared" si="6"/>
        <v>4.7503067388209253E-4</v>
      </c>
      <c r="D259" s="6">
        <f t="shared" si="7"/>
        <v>0</v>
      </c>
    </row>
    <row r="260" spans="1:4" x14ac:dyDescent="0.25">
      <c r="A260" s="4">
        <v>39456</v>
      </c>
      <c r="B260" s="38">
        <v>1.1236204030405995E-2</v>
      </c>
      <c r="C260" s="38">
        <f t="shared" si="6"/>
        <v>1.2625228101291193E-4</v>
      </c>
      <c r="D260" s="6">
        <f t="shared" si="7"/>
        <v>0</v>
      </c>
    </row>
    <row r="261" spans="1:4" x14ac:dyDescent="0.25">
      <c r="A261" s="4">
        <v>39457</v>
      </c>
      <c r="B261" s="38">
        <v>3.346100340798611E-3</v>
      </c>
      <c r="C261" s="38">
        <f t="shared" ref="C261:C324" si="8">B261^2</f>
        <v>1.1196387490692581E-5</v>
      </c>
      <c r="D261" s="6">
        <f t="shared" si="7"/>
        <v>0</v>
      </c>
    </row>
    <row r="262" spans="1:4" x14ac:dyDescent="0.25">
      <c r="A262" s="4">
        <v>39458</v>
      </c>
      <c r="B262" s="38">
        <v>-2.1100312815921222E-2</v>
      </c>
      <c r="C262" s="38">
        <f t="shared" si="8"/>
        <v>4.4522320092972941E-4</v>
      </c>
      <c r="D262" s="6">
        <f t="shared" ref="D262:D325" si="9">IF(A262-A261=1,0,1)</f>
        <v>0</v>
      </c>
    </row>
    <row r="263" spans="1:4" x14ac:dyDescent="0.25">
      <c r="A263" s="4">
        <v>39461</v>
      </c>
      <c r="B263" s="38">
        <v>8.2120929299420529E-3</v>
      </c>
      <c r="C263" s="38">
        <f t="shared" si="8"/>
        <v>6.7438470290004246E-5</v>
      </c>
      <c r="D263" s="6">
        <f t="shared" si="9"/>
        <v>1</v>
      </c>
    </row>
    <row r="264" spans="1:4" x14ac:dyDescent="0.25">
      <c r="A264" s="4">
        <v>39462</v>
      </c>
      <c r="B264" s="38">
        <v>-2.6576638251645357E-2</v>
      </c>
      <c r="C264" s="38">
        <f t="shared" si="8"/>
        <v>7.0631770075881917E-4</v>
      </c>
      <c r="D264" s="6">
        <f t="shared" si="9"/>
        <v>0</v>
      </c>
    </row>
    <row r="265" spans="1:4" x14ac:dyDescent="0.25">
      <c r="A265" s="4">
        <v>39463</v>
      </c>
      <c r="B265" s="38">
        <v>8.6799249591613134E-4</v>
      </c>
      <c r="C265" s="38">
        <f t="shared" si="8"/>
        <v>7.5341097296671526E-7</v>
      </c>
      <c r="D265" s="6">
        <f t="shared" si="9"/>
        <v>0</v>
      </c>
    </row>
    <row r="266" spans="1:4" x14ac:dyDescent="0.25">
      <c r="A266" s="4">
        <v>39464</v>
      </c>
      <c r="B266" s="38">
        <v>-3.984559179684781E-2</v>
      </c>
      <c r="C266" s="38">
        <f t="shared" si="8"/>
        <v>1.5876711856410255E-3</v>
      </c>
      <c r="D266" s="6">
        <f t="shared" si="9"/>
        <v>0</v>
      </c>
    </row>
    <row r="267" spans="1:4" x14ac:dyDescent="0.25">
      <c r="A267" s="4">
        <v>39465</v>
      </c>
      <c r="B267" s="38">
        <v>3.2586176445366384E-2</v>
      </c>
      <c r="C267" s="38">
        <f t="shared" si="8"/>
        <v>1.061858895328551E-3</v>
      </c>
      <c r="D267" s="6">
        <f t="shared" si="9"/>
        <v>0</v>
      </c>
    </row>
    <row r="268" spans="1:4" x14ac:dyDescent="0.25">
      <c r="A268" s="4">
        <v>39469</v>
      </c>
      <c r="B268" s="38">
        <v>-7.6075144722203792E-3</v>
      </c>
      <c r="C268" s="38">
        <f t="shared" si="8"/>
        <v>5.7874276445042519E-5</v>
      </c>
      <c r="D268" s="6">
        <f t="shared" si="9"/>
        <v>1</v>
      </c>
    </row>
    <row r="269" spans="1:4" x14ac:dyDescent="0.25">
      <c r="A269" s="4">
        <v>39470</v>
      </c>
      <c r="B269" s="38">
        <v>1.5734169561985825E-2</v>
      </c>
      <c r="C269" s="38">
        <f t="shared" si="8"/>
        <v>2.4756409180532119E-4</v>
      </c>
      <c r="D269" s="6">
        <f t="shared" si="9"/>
        <v>0</v>
      </c>
    </row>
    <row r="270" spans="1:4" x14ac:dyDescent="0.25">
      <c r="A270" s="4">
        <v>39471</v>
      </c>
      <c r="B270" s="38">
        <v>1.7337210000966036E-3</v>
      </c>
      <c r="C270" s="38">
        <f t="shared" si="8"/>
        <v>3.0057885061759674E-6</v>
      </c>
      <c r="D270" s="6">
        <f t="shared" si="9"/>
        <v>0</v>
      </c>
    </row>
    <row r="271" spans="1:4" x14ac:dyDescent="0.25">
      <c r="A271" s="4">
        <v>39472</v>
      </c>
      <c r="B271" s="38">
        <v>-1.8936653739633054E-2</v>
      </c>
      <c r="C271" s="38">
        <f t="shared" si="8"/>
        <v>3.5859685485475852E-4</v>
      </c>
      <c r="D271" s="6">
        <f t="shared" si="9"/>
        <v>0</v>
      </c>
    </row>
    <row r="272" spans="1:4" x14ac:dyDescent="0.25">
      <c r="A272" s="4">
        <v>39475</v>
      </c>
      <c r="B272" s="38">
        <v>2.0955287965480334E-2</v>
      </c>
      <c r="C272" s="38">
        <f t="shared" si="8"/>
        <v>4.3912409371620493E-4</v>
      </c>
      <c r="D272" s="6">
        <f t="shared" si="9"/>
        <v>1</v>
      </c>
    </row>
    <row r="273" spans="1:4" x14ac:dyDescent="0.25">
      <c r="A273" s="4">
        <v>39476</v>
      </c>
      <c r="B273" s="38">
        <v>1.1508270229708233E-3</v>
      </c>
      <c r="C273" s="38">
        <f t="shared" si="8"/>
        <v>1.3244028367998878E-6</v>
      </c>
      <c r="D273" s="6">
        <f t="shared" si="9"/>
        <v>0</v>
      </c>
    </row>
    <row r="274" spans="1:4" x14ac:dyDescent="0.25">
      <c r="A274" s="4">
        <v>39477</v>
      </c>
      <c r="B274" s="38">
        <v>5.0452956643140187E-3</v>
      </c>
      <c r="C274" s="38">
        <f t="shared" si="8"/>
        <v>2.5455008340345835E-5</v>
      </c>
      <c r="D274" s="6">
        <f t="shared" si="9"/>
        <v>0</v>
      </c>
    </row>
    <row r="275" spans="1:4" x14ac:dyDescent="0.25">
      <c r="A275" s="4">
        <v>39478</v>
      </c>
      <c r="B275" s="38">
        <v>1.2068833838042463E-2</v>
      </c>
      <c r="C275" s="38">
        <f t="shared" si="8"/>
        <v>1.4565675021027878E-4</v>
      </c>
      <c r="D275" s="6">
        <f t="shared" si="9"/>
        <v>0</v>
      </c>
    </row>
    <row r="276" spans="1:4" x14ac:dyDescent="0.25">
      <c r="A276" s="4">
        <v>39479</v>
      </c>
      <c r="B276" s="38">
        <v>2.2372544009731838E-2</v>
      </c>
      <c r="C276" s="38">
        <f t="shared" si="8"/>
        <v>5.0053072546738799E-4</v>
      </c>
      <c r="D276" s="6">
        <f t="shared" si="9"/>
        <v>0</v>
      </c>
    </row>
    <row r="277" spans="1:4" x14ac:dyDescent="0.25">
      <c r="A277" s="4">
        <v>39482</v>
      </c>
      <c r="B277" s="38">
        <v>-2.2089921830503092E-2</v>
      </c>
      <c r="C277" s="38">
        <f t="shared" si="8"/>
        <v>4.8796464647773708E-4</v>
      </c>
      <c r="D277" s="6">
        <f t="shared" si="9"/>
        <v>1</v>
      </c>
    </row>
    <row r="278" spans="1:4" x14ac:dyDescent="0.25">
      <c r="A278" s="4">
        <v>39483</v>
      </c>
      <c r="B278" s="38">
        <v>-3.3345478227254671E-2</v>
      </c>
      <c r="C278" s="38">
        <f t="shared" si="8"/>
        <v>1.1119209182043153E-3</v>
      </c>
      <c r="D278" s="6">
        <f t="shared" si="9"/>
        <v>0</v>
      </c>
    </row>
    <row r="279" spans="1:4" x14ac:dyDescent="0.25">
      <c r="A279" s="4">
        <v>39484</v>
      </c>
      <c r="B279" s="38">
        <v>-2.9220663910630953E-4</v>
      </c>
      <c r="C279" s="38">
        <f t="shared" si="8"/>
        <v>8.5384719937805014E-8</v>
      </c>
      <c r="D279" s="6">
        <f t="shared" si="9"/>
        <v>0</v>
      </c>
    </row>
    <row r="280" spans="1:4" x14ac:dyDescent="0.25">
      <c r="A280" s="4">
        <v>39485</v>
      </c>
      <c r="B280" s="38">
        <v>8.7636388784165025E-4</v>
      </c>
      <c r="C280" s="38">
        <f t="shared" si="8"/>
        <v>7.6801366391293254E-7</v>
      </c>
      <c r="D280" s="6">
        <f t="shared" si="9"/>
        <v>0</v>
      </c>
    </row>
    <row r="281" spans="1:4" x14ac:dyDescent="0.25">
      <c r="A281" s="4">
        <v>39486</v>
      </c>
      <c r="B281" s="38">
        <v>-1.1459198123287983E-2</v>
      </c>
      <c r="C281" s="38">
        <f t="shared" si="8"/>
        <v>1.3131322162876683E-4</v>
      </c>
      <c r="D281" s="6">
        <f t="shared" si="9"/>
        <v>0</v>
      </c>
    </row>
    <row r="282" spans="1:4" x14ac:dyDescent="0.25">
      <c r="A282" s="4">
        <v>39489</v>
      </c>
      <c r="B282" s="38">
        <v>5.0115776992002252E-3</v>
      </c>
      <c r="C282" s="38">
        <f t="shared" si="8"/>
        <v>2.5115911035121023E-5</v>
      </c>
      <c r="D282" s="6">
        <f t="shared" si="9"/>
        <v>1</v>
      </c>
    </row>
    <row r="283" spans="1:4" x14ac:dyDescent="0.25">
      <c r="A283" s="4">
        <v>39490</v>
      </c>
      <c r="B283" s="38">
        <v>1.0528701028091527E-2</v>
      </c>
      <c r="C283" s="38">
        <f t="shared" si="8"/>
        <v>1.1085354533893558E-4</v>
      </c>
      <c r="D283" s="6">
        <f t="shared" si="9"/>
        <v>0</v>
      </c>
    </row>
    <row r="284" spans="1:4" x14ac:dyDescent="0.25">
      <c r="A284" s="4">
        <v>39491</v>
      </c>
      <c r="B284" s="38">
        <v>1.7592433002979749E-2</v>
      </c>
      <c r="C284" s="38">
        <f t="shared" si="8"/>
        <v>3.0949369896433106E-4</v>
      </c>
      <c r="D284" s="6">
        <f t="shared" si="9"/>
        <v>0</v>
      </c>
    </row>
    <row r="285" spans="1:4" x14ac:dyDescent="0.25">
      <c r="A285" s="4">
        <v>39492</v>
      </c>
      <c r="B285" s="38">
        <v>-1.7009487969333402E-2</v>
      </c>
      <c r="C285" s="38">
        <f t="shared" si="8"/>
        <v>2.8932268097889773E-4</v>
      </c>
      <c r="D285" s="6">
        <f t="shared" si="9"/>
        <v>0</v>
      </c>
    </row>
    <row r="286" spans="1:4" x14ac:dyDescent="0.25">
      <c r="A286" s="4">
        <v>39493</v>
      </c>
      <c r="B286" s="38">
        <v>-5.8294503364641668E-4</v>
      </c>
      <c r="C286" s="38">
        <f t="shared" si="8"/>
        <v>3.3982491225302188E-7</v>
      </c>
      <c r="D286" s="6">
        <f t="shared" si="9"/>
        <v>0</v>
      </c>
    </row>
    <row r="287" spans="1:4" x14ac:dyDescent="0.25">
      <c r="A287" s="4">
        <v>39497</v>
      </c>
      <c r="B287" s="38">
        <v>-2.6221786638784888E-3</v>
      </c>
      <c r="C287" s="38">
        <f t="shared" si="8"/>
        <v>6.8758209452995773E-6</v>
      </c>
      <c r="D287" s="6">
        <f t="shared" si="9"/>
        <v>1</v>
      </c>
    </row>
    <row r="288" spans="1:4" x14ac:dyDescent="0.25">
      <c r="A288" s="4">
        <v>39498</v>
      </c>
      <c r="B288" s="38">
        <v>2.3313322611277164E-3</v>
      </c>
      <c r="C288" s="38">
        <f t="shared" si="8"/>
        <v>5.4351101117748706E-6</v>
      </c>
      <c r="D288" s="6">
        <f t="shared" si="9"/>
        <v>0</v>
      </c>
    </row>
    <row r="289" spans="1:4" x14ac:dyDescent="0.25">
      <c r="A289" s="4">
        <v>39499</v>
      </c>
      <c r="B289" s="38">
        <v>-1.0533303046612444E-2</v>
      </c>
      <c r="C289" s="38">
        <f t="shared" si="8"/>
        <v>1.1095047307177499E-4</v>
      </c>
      <c r="D289" s="6">
        <f t="shared" si="9"/>
        <v>0</v>
      </c>
    </row>
    <row r="290" spans="1:4" x14ac:dyDescent="0.25">
      <c r="A290" s="4">
        <v>39500</v>
      </c>
      <c r="B290" s="38">
        <v>-4.163823540487022E-3</v>
      </c>
      <c r="C290" s="38">
        <f t="shared" si="8"/>
        <v>1.7337426476313879E-5</v>
      </c>
      <c r="D290" s="6">
        <f t="shared" si="9"/>
        <v>0</v>
      </c>
    </row>
    <row r="291" spans="1:4" x14ac:dyDescent="0.25">
      <c r="A291" s="4">
        <v>39503</v>
      </c>
      <c r="B291" s="38">
        <v>1.9481558523154613E-2</v>
      </c>
      <c r="C291" s="38">
        <f t="shared" si="8"/>
        <v>3.7953112249109817E-4</v>
      </c>
      <c r="D291" s="6">
        <f t="shared" si="9"/>
        <v>1</v>
      </c>
    </row>
    <row r="292" spans="1:4" x14ac:dyDescent="0.25">
      <c r="A292" s="4">
        <v>39504</v>
      </c>
      <c r="B292" s="38">
        <v>-7.9243225666261515E-3</v>
      </c>
      <c r="C292" s="38">
        <f t="shared" si="8"/>
        <v>6.279488813994048E-5</v>
      </c>
      <c r="D292" s="6">
        <f t="shared" si="9"/>
        <v>0</v>
      </c>
    </row>
    <row r="293" spans="1:4" x14ac:dyDescent="0.25">
      <c r="A293" s="4">
        <v>39505</v>
      </c>
      <c r="B293" s="38">
        <v>2.3543333835910063E-3</v>
      </c>
      <c r="C293" s="38">
        <f t="shared" si="8"/>
        <v>5.5428856810910763E-6</v>
      </c>
      <c r="D293" s="6">
        <f t="shared" si="9"/>
        <v>0</v>
      </c>
    </row>
    <row r="294" spans="1:4" x14ac:dyDescent="0.25">
      <c r="A294" s="4">
        <v>39506</v>
      </c>
      <c r="B294" s="38">
        <v>-5.0082744063700401E-3</v>
      </c>
      <c r="C294" s="38">
        <f t="shared" si="8"/>
        <v>2.5082812529501179E-5</v>
      </c>
      <c r="D294" s="6">
        <f t="shared" si="9"/>
        <v>0</v>
      </c>
    </row>
    <row r="295" spans="1:4" x14ac:dyDescent="0.25">
      <c r="A295" s="4">
        <v>39507</v>
      </c>
      <c r="B295" s="38">
        <v>-2.119782222437059E-2</v>
      </c>
      <c r="C295" s="38">
        <f t="shared" si="8"/>
        <v>4.4934766705601969E-4</v>
      </c>
      <c r="D295" s="6">
        <f t="shared" si="9"/>
        <v>0</v>
      </c>
    </row>
    <row r="296" spans="1:4" x14ac:dyDescent="0.25">
      <c r="A296" s="4">
        <v>39510</v>
      </c>
      <c r="B296" s="38">
        <v>7.8137447407775895E-3</v>
      </c>
      <c r="C296" s="38">
        <f t="shared" si="8"/>
        <v>6.1054606874029439E-5</v>
      </c>
      <c r="D296" s="6">
        <f t="shared" si="9"/>
        <v>1</v>
      </c>
    </row>
    <row r="297" spans="1:4" x14ac:dyDescent="0.25">
      <c r="A297" s="4">
        <v>39511</v>
      </c>
      <c r="B297" s="38">
        <v>3.5871493206690174E-3</v>
      </c>
      <c r="C297" s="38">
        <f t="shared" si="8"/>
        <v>1.2867640248776192E-5</v>
      </c>
      <c r="D297" s="6">
        <f t="shared" si="9"/>
        <v>0</v>
      </c>
    </row>
    <row r="298" spans="1:4" x14ac:dyDescent="0.25">
      <c r="A298" s="4">
        <v>39512</v>
      </c>
      <c r="B298" s="38">
        <v>4.4647738719341308E-3</v>
      </c>
      <c r="C298" s="38">
        <f t="shared" si="8"/>
        <v>1.9934205727505689E-5</v>
      </c>
      <c r="D298" s="6">
        <f t="shared" si="9"/>
        <v>0</v>
      </c>
    </row>
    <row r="299" spans="1:4" x14ac:dyDescent="0.25">
      <c r="A299" s="4">
        <v>39513</v>
      </c>
      <c r="B299" s="38">
        <v>-2.435135803123727E-2</v>
      </c>
      <c r="C299" s="38">
        <f t="shared" si="8"/>
        <v>5.9298863796550391E-4</v>
      </c>
      <c r="D299" s="6">
        <f t="shared" si="9"/>
        <v>0</v>
      </c>
    </row>
    <row r="300" spans="1:4" x14ac:dyDescent="0.25">
      <c r="A300" s="4">
        <v>39514</v>
      </c>
      <c r="B300" s="38">
        <v>-1.9358255919242173E-2</v>
      </c>
      <c r="C300" s="38">
        <f t="shared" si="8"/>
        <v>3.7474207223487461E-4</v>
      </c>
      <c r="D300" s="6">
        <f t="shared" si="9"/>
        <v>0</v>
      </c>
    </row>
    <row r="301" spans="1:4" x14ac:dyDescent="0.25">
      <c r="A301" s="4">
        <v>39517</v>
      </c>
      <c r="B301" s="38">
        <v>-1.6580437852202805E-2</v>
      </c>
      <c r="C301" s="38">
        <f t="shared" si="8"/>
        <v>2.7491091937075954E-4</v>
      </c>
      <c r="D301" s="6">
        <f t="shared" si="9"/>
        <v>1</v>
      </c>
    </row>
    <row r="302" spans="1:4" x14ac:dyDescent="0.25">
      <c r="A302" s="4">
        <v>39518</v>
      </c>
      <c r="B302" s="38">
        <v>5.2238128610078829E-2</v>
      </c>
      <c r="C302" s="38">
        <f t="shared" si="8"/>
        <v>2.7288220806831365E-3</v>
      </c>
      <c r="D302" s="6">
        <f t="shared" si="9"/>
        <v>0</v>
      </c>
    </row>
    <row r="303" spans="1:4" x14ac:dyDescent="0.25">
      <c r="A303" s="4">
        <v>39519</v>
      </c>
      <c r="B303" s="38">
        <v>1.6627499462802231E-2</v>
      </c>
      <c r="C303" s="38">
        <f t="shared" si="8"/>
        <v>2.764737383854885E-4</v>
      </c>
      <c r="D303" s="6">
        <f t="shared" si="9"/>
        <v>0</v>
      </c>
    </row>
    <row r="304" spans="1:4" x14ac:dyDescent="0.25">
      <c r="A304" s="4">
        <v>39520</v>
      </c>
      <c r="B304" s="38">
        <v>8.5041588622327188E-3</v>
      </c>
      <c r="C304" s="38">
        <f t="shared" si="8"/>
        <v>7.2320717954091292E-5</v>
      </c>
      <c r="D304" s="6">
        <f t="shared" si="9"/>
        <v>0</v>
      </c>
    </row>
    <row r="305" spans="1:4" x14ac:dyDescent="0.25">
      <c r="A305" s="4">
        <v>39521</v>
      </c>
      <c r="B305" s="38">
        <v>-1.2634806892785184E-2</v>
      </c>
      <c r="C305" s="38">
        <f t="shared" si="8"/>
        <v>1.59638345217972E-4</v>
      </c>
      <c r="D305" s="6">
        <f t="shared" si="9"/>
        <v>0</v>
      </c>
    </row>
    <row r="306" spans="1:4" x14ac:dyDescent="0.25">
      <c r="A306" s="4">
        <v>39524</v>
      </c>
      <c r="B306" s="38">
        <v>1.4967852709129753E-2</v>
      </c>
      <c r="C306" s="38">
        <f t="shared" si="8"/>
        <v>2.240366147222029E-4</v>
      </c>
      <c r="D306" s="6">
        <f t="shared" si="9"/>
        <v>1</v>
      </c>
    </row>
    <row r="307" spans="1:4" x14ac:dyDescent="0.25">
      <c r="A307" s="4">
        <v>39525</v>
      </c>
      <c r="B307" s="38">
        <v>5.1380210737867381E-2</v>
      </c>
      <c r="C307" s="38">
        <f t="shared" si="8"/>
        <v>2.6399260554676625E-3</v>
      </c>
      <c r="D307" s="6">
        <f t="shared" si="9"/>
        <v>0</v>
      </c>
    </row>
    <row r="308" spans="1:4" x14ac:dyDescent="0.25">
      <c r="A308" s="4">
        <v>39526</v>
      </c>
      <c r="B308" s="38">
        <v>-1.5335432840611474E-2</v>
      </c>
      <c r="C308" s="38">
        <f t="shared" si="8"/>
        <v>2.3517550040890492E-4</v>
      </c>
      <c r="D308" s="6">
        <f t="shared" si="9"/>
        <v>0</v>
      </c>
    </row>
    <row r="309" spans="1:4" x14ac:dyDescent="0.25">
      <c r="A309" s="4">
        <v>39527</v>
      </c>
      <c r="B309" s="38">
        <v>5.200927124095376E-2</v>
      </c>
      <c r="C309" s="38">
        <f t="shared" si="8"/>
        <v>2.7049642950150998E-3</v>
      </c>
      <c r="D309" s="6">
        <f t="shared" si="9"/>
        <v>0</v>
      </c>
    </row>
    <row r="310" spans="1:4" x14ac:dyDescent="0.25">
      <c r="A310" s="4">
        <v>39531</v>
      </c>
      <c r="B310" s="38">
        <v>-2.4037023638489351E-3</v>
      </c>
      <c r="C310" s="38">
        <f t="shared" si="8"/>
        <v>5.7777850539729587E-6</v>
      </c>
      <c r="D310" s="6">
        <f t="shared" si="9"/>
        <v>1</v>
      </c>
    </row>
    <row r="311" spans="1:4" x14ac:dyDescent="0.25">
      <c r="A311" s="4">
        <v>39532</v>
      </c>
      <c r="B311" s="38">
        <v>-3.48148179093486E-3</v>
      </c>
      <c r="C311" s="38">
        <f t="shared" si="8"/>
        <v>1.2120715460610999E-5</v>
      </c>
      <c r="D311" s="6">
        <f t="shared" si="9"/>
        <v>0</v>
      </c>
    </row>
    <row r="312" spans="1:4" x14ac:dyDescent="0.25">
      <c r="A312" s="4">
        <v>39533</v>
      </c>
      <c r="B312" s="38">
        <v>-3.7631056334209408E-3</v>
      </c>
      <c r="C312" s="38">
        <f t="shared" si="8"/>
        <v>1.416096400828442E-5</v>
      </c>
      <c r="D312" s="6">
        <f t="shared" si="9"/>
        <v>0</v>
      </c>
    </row>
    <row r="313" spans="1:4" x14ac:dyDescent="0.25">
      <c r="A313" s="4">
        <v>39534</v>
      </c>
      <c r="B313" s="38">
        <v>-8.1135925531026498E-3</v>
      </c>
      <c r="C313" s="38">
        <f t="shared" si="8"/>
        <v>6.5830384117762769E-5</v>
      </c>
      <c r="D313" s="6">
        <f t="shared" si="9"/>
        <v>0</v>
      </c>
    </row>
    <row r="314" spans="1:4" x14ac:dyDescent="0.25">
      <c r="A314" s="4">
        <v>39535</v>
      </c>
      <c r="B314" s="38">
        <v>-5.9909665135668621E-3</v>
      </c>
      <c r="C314" s="38">
        <f t="shared" si="8"/>
        <v>3.5891679766679482E-5</v>
      </c>
      <c r="D314" s="6">
        <f t="shared" si="9"/>
        <v>0</v>
      </c>
    </row>
    <row r="315" spans="1:4" x14ac:dyDescent="0.25">
      <c r="A315" s="4">
        <v>39538</v>
      </c>
      <c r="B315" s="38">
        <v>1.086674009588685E-2</v>
      </c>
      <c r="C315" s="38">
        <f t="shared" si="8"/>
        <v>1.1808604031155495E-4</v>
      </c>
      <c r="D315" s="6">
        <f t="shared" si="9"/>
        <v>1</v>
      </c>
    </row>
    <row r="316" spans="1:4" x14ac:dyDescent="0.25">
      <c r="A316" s="4">
        <v>39539</v>
      </c>
      <c r="B316" s="38">
        <v>3.7649994801505285E-2</v>
      </c>
      <c r="C316" s="38">
        <f t="shared" si="8"/>
        <v>1.4175221085533749E-3</v>
      </c>
      <c r="D316" s="6">
        <f t="shared" si="9"/>
        <v>0</v>
      </c>
    </row>
    <row r="317" spans="1:4" x14ac:dyDescent="0.25">
      <c r="A317" s="4">
        <v>39540</v>
      </c>
      <c r="B317" s="38">
        <v>-1.0726259626342549E-2</v>
      </c>
      <c r="C317" s="38">
        <f t="shared" si="8"/>
        <v>1.150526455717062E-4</v>
      </c>
      <c r="D317" s="6">
        <f t="shared" si="9"/>
        <v>0</v>
      </c>
    </row>
    <row r="318" spans="1:4" x14ac:dyDescent="0.25">
      <c r="A318" s="4">
        <v>39541</v>
      </c>
      <c r="B318" s="38">
        <v>-4.744587032796406E-3</v>
      </c>
      <c r="C318" s="38">
        <f t="shared" si="8"/>
        <v>2.2511106111779802E-5</v>
      </c>
      <c r="D318" s="6">
        <f t="shared" si="9"/>
        <v>0</v>
      </c>
    </row>
    <row r="319" spans="1:4" x14ac:dyDescent="0.25">
      <c r="A319" s="4">
        <v>39542</v>
      </c>
      <c r="B319" s="38">
        <v>-7.4277830604943477E-3</v>
      </c>
      <c r="C319" s="38">
        <f t="shared" si="8"/>
        <v>5.5171961193766776E-5</v>
      </c>
      <c r="D319" s="6">
        <f t="shared" si="9"/>
        <v>0</v>
      </c>
    </row>
    <row r="320" spans="1:4" x14ac:dyDescent="0.25">
      <c r="A320" s="4">
        <v>39545</v>
      </c>
      <c r="B320" s="38">
        <v>-8.0189613629771429E-3</v>
      </c>
      <c r="C320" s="38">
        <f t="shared" si="8"/>
        <v>6.4303741340920235E-5</v>
      </c>
      <c r="D320" s="6">
        <f t="shared" si="9"/>
        <v>1</v>
      </c>
    </row>
    <row r="321" spans="1:4" x14ac:dyDescent="0.25">
      <c r="A321" s="4">
        <v>39546</v>
      </c>
      <c r="B321" s="38">
        <v>-8.3545586261080211E-3</v>
      </c>
      <c r="C321" s="38">
        <f t="shared" si="8"/>
        <v>6.979864983707594E-5</v>
      </c>
      <c r="D321" s="6">
        <f t="shared" si="9"/>
        <v>0</v>
      </c>
    </row>
    <row r="322" spans="1:4" x14ac:dyDescent="0.25">
      <c r="A322" s="4">
        <v>39547</v>
      </c>
      <c r="B322" s="38">
        <v>-1.3899124946100809E-2</v>
      </c>
      <c r="C322" s="38">
        <f t="shared" si="8"/>
        <v>1.9318567426732181E-4</v>
      </c>
      <c r="D322" s="6">
        <f t="shared" si="9"/>
        <v>0</v>
      </c>
    </row>
    <row r="323" spans="1:4" x14ac:dyDescent="0.25">
      <c r="A323" s="4">
        <v>39548</v>
      </c>
      <c r="B323" s="38">
        <v>8.470996544202478E-3</v>
      </c>
      <c r="C323" s="38">
        <f t="shared" si="8"/>
        <v>7.1757782451890319E-5</v>
      </c>
      <c r="D323" s="6">
        <f t="shared" si="9"/>
        <v>0</v>
      </c>
    </row>
    <row r="324" spans="1:4" x14ac:dyDescent="0.25">
      <c r="A324" s="4">
        <v>39549</v>
      </c>
      <c r="B324" s="38">
        <v>-0.13684097476303544</v>
      </c>
      <c r="C324" s="38">
        <f t="shared" si="8"/>
        <v>1.8725452374097704E-2</v>
      </c>
      <c r="D324" s="6">
        <f t="shared" si="9"/>
        <v>0</v>
      </c>
    </row>
    <row r="325" spans="1:4" x14ac:dyDescent="0.25">
      <c r="A325" s="4">
        <v>39552</v>
      </c>
      <c r="B325" s="38">
        <v>-9.4040747740866057E-3</v>
      </c>
      <c r="C325" s="38">
        <f t="shared" ref="C325:C388" si="10">B325^2</f>
        <v>8.8436622356612038E-5</v>
      </c>
      <c r="D325" s="6">
        <f t="shared" si="9"/>
        <v>1</v>
      </c>
    </row>
    <row r="326" spans="1:4" x14ac:dyDescent="0.25">
      <c r="A326" s="4">
        <v>39553</v>
      </c>
      <c r="B326" s="38">
        <v>7.2177945692010748E-3</v>
      </c>
      <c r="C326" s="38">
        <f t="shared" si="10"/>
        <v>5.2096558443188526E-5</v>
      </c>
      <c r="D326" s="6">
        <f t="shared" ref="D326:D389" si="11">IF(A326-A325=1,0,1)</f>
        <v>0</v>
      </c>
    </row>
    <row r="327" spans="1:4" x14ac:dyDescent="0.25">
      <c r="A327" s="4">
        <v>39554</v>
      </c>
      <c r="B327" s="38">
        <v>7.7872029985542905E-3</v>
      </c>
      <c r="C327" s="38">
        <f t="shared" si="10"/>
        <v>6.064053054069293E-5</v>
      </c>
      <c r="D327" s="6">
        <f t="shared" si="11"/>
        <v>0</v>
      </c>
    </row>
    <row r="328" spans="1:4" x14ac:dyDescent="0.25">
      <c r="A328" s="4">
        <v>39555</v>
      </c>
      <c r="B328" s="38">
        <v>-6.5363990336775512E-3</v>
      </c>
      <c r="C328" s="38">
        <f t="shared" si="10"/>
        <v>4.2724512327460823E-5</v>
      </c>
      <c r="D328" s="6">
        <f t="shared" si="11"/>
        <v>0</v>
      </c>
    </row>
    <row r="329" spans="1:4" x14ac:dyDescent="0.25">
      <c r="A329" s="4">
        <v>39556</v>
      </c>
      <c r="B329" s="38">
        <v>2.0707556710169977E-2</v>
      </c>
      <c r="C329" s="38">
        <f t="shared" si="10"/>
        <v>4.2880290490490561E-4</v>
      </c>
      <c r="D329" s="6">
        <f t="shared" si="11"/>
        <v>0</v>
      </c>
    </row>
    <row r="330" spans="1:4" x14ac:dyDescent="0.25">
      <c r="A330" s="4">
        <v>39559</v>
      </c>
      <c r="B330" s="38">
        <v>-7.0604763345556995E-3</v>
      </c>
      <c r="C330" s="38">
        <f t="shared" si="10"/>
        <v>4.9850326070821086E-5</v>
      </c>
      <c r="D330" s="6">
        <f t="shared" si="11"/>
        <v>1</v>
      </c>
    </row>
    <row r="331" spans="1:4" x14ac:dyDescent="0.25">
      <c r="A331" s="4">
        <v>39560</v>
      </c>
      <c r="B331" s="38">
        <v>-4.012383085088677E-3</v>
      </c>
      <c r="C331" s="38">
        <f t="shared" si="10"/>
        <v>1.6099218021505729E-5</v>
      </c>
      <c r="D331" s="6">
        <f t="shared" si="11"/>
        <v>0</v>
      </c>
    </row>
    <row r="332" spans="1:4" x14ac:dyDescent="0.25">
      <c r="A332" s="4">
        <v>39561</v>
      </c>
      <c r="B332" s="38">
        <v>9.2651064341160694E-4</v>
      </c>
      <c r="C332" s="38">
        <f t="shared" si="10"/>
        <v>8.5842197235498991E-7</v>
      </c>
      <c r="D332" s="6">
        <f t="shared" si="11"/>
        <v>0</v>
      </c>
    </row>
    <row r="333" spans="1:4" x14ac:dyDescent="0.25">
      <c r="A333" s="4">
        <v>39562</v>
      </c>
      <c r="B333" s="38">
        <v>1.3811264910297483E-2</v>
      </c>
      <c r="C333" s="38">
        <f t="shared" si="10"/>
        <v>1.9075103842241455E-4</v>
      </c>
      <c r="D333" s="6">
        <f t="shared" si="11"/>
        <v>0</v>
      </c>
    </row>
    <row r="334" spans="1:4" x14ac:dyDescent="0.25">
      <c r="A334" s="4">
        <v>39563</v>
      </c>
      <c r="B334" s="38">
        <v>1.5723796894950268E-2</v>
      </c>
      <c r="C334" s="38">
        <f t="shared" si="10"/>
        <v>2.4723778879364773E-4</v>
      </c>
      <c r="D334" s="6">
        <f t="shared" si="11"/>
        <v>0</v>
      </c>
    </row>
    <row r="335" spans="1:4" x14ac:dyDescent="0.25">
      <c r="A335" s="4">
        <v>39566</v>
      </c>
      <c r="B335" s="38">
        <v>-4.8120495721202501E-3</v>
      </c>
      <c r="C335" s="38">
        <f t="shared" si="10"/>
        <v>2.3155821084542684E-5</v>
      </c>
      <c r="D335" s="6">
        <f t="shared" si="11"/>
        <v>1</v>
      </c>
    </row>
    <row r="336" spans="1:4" x14ac:dyDescent="0.25">
      <c r="A336" s="4">
        <v>39567</v>
      </c>
      <c r="B336" s="38">
        <v>-1.0606812775840174E-2</v>
      </c>
      <c r="C336" s="38">
        <f t="shared" si="10"/>
        <v>1.1250447726172633E-4</v>
      </c>
      <c r="D336" s="6">
        <f t="shared" si="11"/>
        <v>0</v>
      </c>
    </row>
    <row r="337" spans="1:4" x14ac:dyDescent="0.25">
      <c r="A337" s="4">
        <v>39568</v>
      </c>
      <c r="B337" s="38">
        <v>-3.6637966954517968E-3</v>
      </c>
      <c r="C337" s="38">
        <f t="shared" si="10"/>
        <v>1.3423406225603506E-5</v>
      </c>
      <c r="D337" s="6">
        <f t="shared" si="11"/>
        <v>0</v>
      </c>
    </row>
    <row r="338" spans="1:4" x14ac:dyDescent="0.25">
      <c r="A338" s="4">
        <v>39569</v>
      </c>
      <c r="B338" s="38">
        <v>1.2762663830763661E-2</v>
      </c>
      <c r="C338" s="38">
        <f t="shared" si="10"/>
        <v>1.6288558805708296E-4</v>
      </c>
      <c r="D338" s="6">
        <f t="shared" si="11"/>
        <v>0</v>
      </c>
    </row>
    <row r="339" spans="1:4" x14ac:dyDescent="0.25">
      <c r="A339" s="4">
        <v>39570</v>
      </c>
      <c r="B339" s="38">
        <v>6.6201732435640682E-3</v>
      </c>
      <c r="C339" s="38">
        <f t="shared" si="10"/>
        <v>4.3826693774801595E-5</v>
      </c>
      <c r="D339" s="6">
        <f t="shared" si="11"/>
        <v>0</v>
      </c>
    </row>
    <row r="340" spans="1:4" x14ac:dyDescent="0.25">
      <c r="A340" s="4">
        <v>39573</v>
      </c>
      <c r="B340" s="38">
        <v>-4.8106018378872217E-3</v>
      </c>
      <c r="C340" s="38">
        <f t="shared" si="10"/>
        <v>2.3141890042683917E-5</v>
      </c>
      <c r="D340" s="6">
        <f t="shared" si="11"/>
        <v>1</v>
      </c>
    </row>
    <row r="341" spans="1:4" x14ac:dyDescent="0.25">
      <c r="A341" s="4">
        <v>39574</v>
      </c>
      <c r="B341" s="38">
        <v>-5.4401225910014304E-3</v>
      </c>
      <c r="C341" s="38">
        <f t="shared" si="10"/>
        <v>2.9594933805124116E-5</v>
      </c>
      <c r="D341" s="6">
        <f t="shared" si="11"/>
        <v>0</v>
      </c>
    </row>
    <row r="342" spans="1:4" x14ac:dyDescent="0.25">
      <c r="A342" s="4">
        <v>39575</v>
      </c>
      <c r="B342" s="38">
        <v>-1.311498826600656E-2</v>
      </c>
      <c r="C342" s="38">
        <f t="shared" si="10"/>
        <v>1.7200291721748974E-4</v>
      </c>
      <c r="D342" s="6">
        <f t="shared" si="11"/>
        <v>0</v>
      </c>
    </row>
    <row r="343" spans="1:4" x14ac:dyDescent="0.25">
      <c r="A343" s="4">
        <v>39576</v>
      </c>
      <c r="B343" s="38">
        <v>6.1269348421614947E-4</v>
      </c>
      <c r="C343" s="38">
        <f t="shared" si="10"/>
        <v>3.7539330560092498E-7</v>
      </c>
      <c r="D343" s="6">
        <f t="shared" si="11"/>
        <v>0</v>
      </c>
    </row>
    <row r="344" spans="1:4" x14ac:dyDescent="0.25">
      <c r="A344" s="4">
        <v>39577</v>
      </c>
      <c r="B344" s="38">
        <v>-9.8659219804118608E-3</v>
      </c>
      <c r="C344" s="38">
        <f t="shared" si="10"/>
        <v>9.7336416523573896E-5</v>
      </c>
      <c r="D344" s="6">
        <f t="shared" si="11"/>
        <v>0</v>
      </c>
    </row>
    <row r="345" spans="1:4" x14ac:dyDescent="0.25">
      <c r="A345" s="4">
        <v>39580</v>
      </c>
      <c r="B345" s="38">
        <v>4.019826798380045E-3</v>
      </c>
      <c r="C345" s="38">
        <f t="shared" si="10"/>
        <v>1.6159007488974365E-5</v>
      </c>
      <c r="D345" s="6">
        <f t="shared" si="11"/>
        <v>1</v>
      </c>
    </row>
    <row r="346" spans="1:4" x14ac:dyDescent="0.25">
      <c r="A346" s="4">
        <v>39581</v>
      </c>
      <c r="B346" s="38">
        <v>-2.1626360868642227E-3</v>
      </c>
      <c r="C346" s="38">
        <f t="shared" si="10"/>
        <v>4.6769948442073983E-6</v>
      </c>
      <c r="D346" s="6">
        <f t="shared" si="11"/>
        <v>0</v>
      </c>
    </row>
    <row r="347" spans="1:4" x14ac:dyDescent="0.25">
      <c r="A347" s="4">
        <v>39582</v>
      </c>
      <c r="B347" s="38">
        <v>5.5525448774465516E-3</v>
      </c>
      <c r="C347" s="38">
        <f t="shared" si="10"/>
        <v>3.0830754616057942E-5</v>
      </c>
      <c r="D347" s="6">
        <f t="shared" si="11"/>
        <v>0</v>
      </c>
    </row>
    <row r="348" spans="1:4" x14ac:dyDescent="0.25">
      <c r="A348" s="4">
        <v>39583</v>
      </c>
      <c r="B348" s="38">
        <v>-4.3168595930883251E-3</v>
      </c>
      <c r="C348" s="38">
        <f t="shared" si="10"/>
        <v>1.86352767464387E-5</v>
      </c>
      <c r="D348" s="6">
        <f t="shared" si="11"/>
        <v>0</v>
      </c>
    </row>
    <row r="349" spans="1:4" x14ac:dyDescent="0.25">
      <c r="A349" s="4">
        <v>39584</v>
      </c>
      <c r="B349" s="38">
        <v>-7.441911092295468E-3</v>
      </c>
      <c r="C349" s="38">
        <f t="shared" si="10"/>
        <v>5.5382040705630326E-5</v>
      </c>
      <c r="D349" s="6">
        <f t="shared" si="11"/>
        <v>0</v>
      </c>
    </row>
    <row r="350" spans="1:4" x14ac:dyDescent="0.25">
      <c r="A350" s="4">
        <v>39587</v>
      </c>
      <c r="B350" s="38">
        <v>8.3688618948014552E-3</v>
      </c>
      <c r="C350" s="38">
        <f t="shared" si="10"/>
        <v>7.0037849414259802E-5</v>
      </c>
      <c r="D350" s="6">
        <f t="shared" si="11"/>
        <v>1</v>
      </c>
    </row>
    <row r="351" spans="1:4" x14ac:dyDescent="0.25">
      <c r="A351" s="4">
        <v>39588</v>
      </c>
      <c r="B351" s="38">
        <v>-2.1211868859715953E-2</v>
      </c>
      <c r="C351" s="38">
        <f t="shared" si="10"/>
        <v>4.4994338052178738E-4</v>
      </c>
      <c r="D351" s="6">
        <f t="shared" si="11"/>
        <v>0</v>
      </c>
    </row>
    <row r="352" spans="1:4" x14ac:dyDescent="0.25">
      <c r="A352" s="4">
        <v>39589</v>
      </c>
      <c r="B352" s="38">
        <v>-2.3283089110987282E-2</v>
      </c>
      <c r="C352" s="38">
        <f t="shared" si="10"/>
        <v>5.4210223855017455E-4</v>
      </c>
      <c r="D352" s="6">
        <f t="shared" si="11"/>
        <v>0</v>
      </c>
    </row>
    <row r="353" spans="1:4" x14ac:dyDescent="0.25">
      <c r="A353" s="4">
        <v>39590</v>
      </c>
      <c r="B353" s="38">
        <v>6.4557674590436835E-4</v>
      </c>
      <c r="C353" s="38">
        <f t="shared" si="10"/>
        <v>4.167693348524734E-7</v>
      </c>
      <c r="D353" s="6">
        <f t="shared" si="11"/>
        <v>0</v>
      </c>
    </row>
    <row r="354" spans="1:4" x14ac:dyDescent="0.25">
      <c r="A354" s="4">
        <v>39591</v>
      </c>
      <c r="B354" s="38">
        <v>-1.8879547823973147E-2</v>
      </c>
      <c r="C354" s="38">
        <f t="shared" si="10"/>
        <v>3.5643732603768917E-4</v>
      </c>
      <c r="D354" s="6">
        <f t="shared" si="11"/>
        <v>0</v>
      </c>
    </row>
    <row r="355" spans="1:4" x14ac:dyDescent="0.25">
      <c r="A355" s="4">
        <v>39595</v>
      </c>
      <c r="B355" s="38">
        <v>-9.8698953452022926E-4</v>
      </c>
      <c r="C355" s="38">
        <f t="shared" si="10"/>
        <v>9.7414834125245885E-7</v>
      </c>
      <c r="D355" s="6">
        <f t="shared" si="11"/>
        <v>1</v>
      </c>
    </row>
    <row r="356" spans="1:4" x14ac:dyDescent="0.25">
      <c r="A356" s="4">
        <v>39596</v>
      </c>
      <c r="B356" s="38">
        <v>4.9218755301268331E-3</v>
      </c>
      <c r="C356" s="38">
        <f t="shared" si="10"/>
        <v>2.4224858734061294E-5</v>
      </c>
      <c r="D356" s="6">
        <f t="shared" si="11"/>
        <v>0</v>
      </c>
    </row>
    <row r="357" spans="1:4" x14ac:dyDescent="0.25">
      <c r="A357" s="4">
        <v>39597</v>
      </c>
      <c r="B357" s="38">
        <v>2.9418741519764238E-3</v>
      </c>
      <c r="C357" s="38">
        <f t="shared" si="10"/>
        <v>8.654623526067003E-6</v>
      </c>
      <c r="D357" s="6">
        <f t="shared" si="11"/>
        <v>0</v>
      </c>
    </row>
    <row r="358" spans="1:4" x14ac:dyDescent="0.25">
      <c r="A358" s="4">
        <v>39598</v>
      </c>
      <c r="B358" s="38">
        <v>2.6075677684676917E-3</v>
      </c>
      <c r="C358" s="38">
        <f t="shared" si="10"/>
        <v>6.7994096671515775E-6</v>
      </c>
      <c r="D358" s="6">
        <f t="shared" si="11"/>
        <v>0</v>
      </c>
    </row>
    <row r="359" spans="1:4" x14ac:dyDescent="0.25">
      <c r="A359" s="4">
        <v>39601</v>
      </c>
      <c r="B359" s="38">
        <v>-1.0142212688492643E-2</v>
      </c>
      <c r="C359" s="38">
        <f t="shared" si="10"/>
        <v>1.0286447821862115E-4</v>
      </c>
      <c r="D359" s="6">
        <f t="shared" si="11"/>
        <v>1</v>
      </c>
    </row>
    <row r="360" spans="1:4" x14ac:dyDescent="0.25">
      <c r="A360" s="4">
        <v>39602</v>
      </c>
      <c r="B360" s="38">
        <v>1.6422164503116933E-3</v>
      </c>
      <c r="C360" s="38">
        <f t="shared" si="10"/>
        <v>2.6968748696743379E-6</v>
      </c>
      <c r="D360" s="6">
        <f t="shared" si="11"/>
        <v>0</v>
      </c>
    </row>
    <row r="361" spans="1:4" x14ac:dyDescent="0.25">
      <c r="A361" s="4">
        <v>39603</v>
      </c>
      <c r="B361" s="38">
        <v>-3.2856465563354007E-4</v>
      </c>
      <c r="C361" s="38">
        <f t="shared" si="10"/>
        <v>1.0795473293158678E-7</v>
      </c>
      <c r="D361" s="6">
        <f t="shared" si="11"/>
        <v>0</v>
      </c>
    </row>
    <row r="362" spans="1:4" x14ac:dyDescent="0.25">
      <c r="A362" s="4">
        <v>39604</v>
      </c>
      <c r="B362" s="38">
        <v>1.9835901651519827E-2</v>
      </c>
      <c r="C362" s="38">
        <f t="shared" si="10"/>
        <v>3.9346299432876702E-4</v>
      </c>
      <c r="D362" s="6">
        <f t="shared" si="11"/>
        <v>0</v>
      </c>
    </row>
    <row r="363" spans="1:4" x14ac:dyDescent="0.25">
      <c r="A363" s="4">
        <v>39605</v>
      </c>
      <c r="B363" s="38">
        <v>-3.4057034441863795E-2</v>
      </c>
      <c r="C363" s="38">
        <f t="shared" si="10"/>
        <v>1.1598815949742968E-3</v>
      </c>
      <c r="D363" s="6">
        <f t="shared" si="11"/>
        <v>0</v>
      </c>
    </row>
    <row r="364" spans="1:4" x14ac:dyDescent="0.25">
      <c r="A364" s="4">
        <v>39608</v>
      </c>
      <c r="B364" s="38">
        <v>1.330706281997097E-3</v>
      </c>
      <c r="C364" s="38">
        <f t="shared" si="10"/>
        <v>1.7707792089465373E-6</v>
      </c>
      <c r="D364" s="6">
        <f t="shared" si="11"/>
        <v>1</v>
      </c>
    </row>
    <row r="365" spans="1:4" x14ac:dyDescent="0.25">
      <c r="A365" s="4">
        <v>39609</v>
      </c>
      <c r="B365" s="38">
        <v>8.9425908303671017E-3</v>
      </c>
      <c r="C365" s="38">
        <f t="shared" si="10"/>
        <v>7.9969930759365773E-5</v>
      </c>
      <c r="D365" s="6">
        <f t="shared" si="11"/>
        <v>0</v>
      </c>
    </row>
    <row r="366" spans="1:4" x14ac:dyDescent="0.25">
      <c r="A366" s="4">
        <v>39610</v>
      </c>
      <c r="B366" s="38">
        <v>-1.6623178050141432E-2</v>
      </c>
      <c r="C366" s="38">
        <f t="shared" si="10"/>
        <v>2.7633004848670389E-4</v>
      </c>
      <c r="D366" s="6">
        <f t="shared" si="11"/>
        <v>0</v>
      </c>
    </row>
    <row r="367" spans="1:4" x14ac:dyDescent="0.25">
      <c r="A367" s="4">
        <v>39611</v>
      </c>
      <c r="B367" s="38">
        <v>-2.6495725581921377E-2</v>
      </c>
      <c r="C367" s="38">
        <f t="shared" si="10"/>
        <v>7.0202347411248286E-4</v>
      </c>
      <c r="D367" s="6">
        <f t="shared" si="11"/>
        <v>0</v>
      </c>
    </row>
    <row r="368" spans="1:4" x14ac:dyDescent="0.25">
      <c r="A368" s="4">
        <v>39612</v>
      </c>
      <c r="B368" s="38">
        <v>3.4351145164038433E-3</v>
      </c>
      <c r="C368" s="38">
        <f t="shared" si="10"/>
        <v>1.1800011740808409E-5</v>
      </c>
      <c r="D368" s="6">
        <f t="shared" si="11"/>
        <v>0</v>
      </c>
    </row>
    <row r="369" spans="1:4" x14ac:dyDescent="0.25">
      <c r="A369" s="4">
        <v>39615</v>
      </c>
      <c r="B369" s="38">
        <v>-6.192790301296291E-3</v>
      </c>
      <c r="C369" s="38">
        <f t="shared" si="10"/>
        <v>3.8350651715829405E-5</v>
      </c>
      <c r="D369" s="6">
        <f t="shared" si="11"/>
        <v>1</v>
      </c>
    </row>
    <row r="370" spans="1:4" x14ac:dyDescent="0.25">
      <c r="A370" s="4">
        <v>39616</v>
      </c>
      <c r="B370" s="38">
        <v>-3.804931118489144E-3</v>
      </c>
      <c r="C370" s="38">
        <f t="shared" si="10"/>
        <v>1.4477500816447048E-5</v>
      </c>
      <c r="D370" s="6">
        <f t="shared" si="11"/>
        <v>0</v>
      </c>
    </row>
    <row r="371" spans="1:4" x14ac:dyDescent="0.25">
      <c r="A371" s="4">
        <v>39617</v>
      </c>
      <c r="B371" s="38">
        <v>-2.2780306923250809E-2</v>
      </c>
      <c r="C371" s="38">
        <f t="shared" si="10"/>
        <v>5.1894238351750876E-4</v>
      </c>
      <c r="D371" s="6">
        <f t="shared" si="11"/>
        <v>0</v>
      </c>
    </row>
    <row r="372" spans="1:4" x14ac:dyDescent="0.25">
      <c r="A372" s="4">
        <v>39618</v>
      </c>
      <c r="B372" s="38">
        <v>3.5464959627941854E-4</v>
      </c>
      <c r="C372" s="38">
        <f t="shared" si="10"/>
        <v>1.2577633614115455E-7</v>
      </c>
      <c r="D372" s="6">
        <f t="shared" si="11"/>
        <v>0</v>
      </c>
    </row>
    <row r="373" spans="1:4" x14ac:dyDescent="0.25">
      <c r="A373" s="4">
        <v>39619</v>
      </c>
      <c r="B373" s="38">
        <v>-1.9172098182196416E-2</v>
      </c>
      <c r="C373" s="38">
        <f t="shared" si="10"/>
        <v>3.6756934870777911E-4</v>
      </c>
      <c r="D373" s="6">
        <f t="shared" si="11"/>
        <v>0</v>
      </c>
    </row>
    <row r="374" spans="1:4" x14ac:dyDescent="0.25">
      <c r="A374" s="4">
        <v>39622</v>
      </c>
      <c r="B374" s="38">
        <v>7.3004876410370692E-4</v>
      </c>
      <c r="C374" s="38">
        <f t="shared" si="10"/>
        <v>5.3297119796934995E-7</v>
      </c>
      <c r="D374" s="6">
        <f t="shared" si="11"/>
        <v>1</v>
      </c>
    </row>
    <row r="375" spans="1:4" x14ac:dyDescent="0.25">
      <c r="A375" s="4">
        <v>39623</v>
      </c>
      <c r="B375" s="38">
        <v>6.9108494756126779E-3</v>
      </c>
      <c r="C375" s="38">
        <f t="shared" si="10"/>
        <v>4.7759840474576025E-5</v>
      </c>
      <c r="D375" s="6">
        <f t="shared" si="11"/>
        <v>0</v>
      </c>
    </row>
    <row r="376" spans="1:4" x14ac:dyDescent="0.25">
      <c r="A376" s="4">
        <v>39624</v>
      </c>
      <c r="B376" s="38">
        <v>1.43947026149964E-2</v>
      </c>
      <c r="C376" s="38">
        <f t="shared" si="10"/>
        <v>2.0720746337418418E-4</v>
      </c>
      <c r="D376" s="6">
        <f t="shared" si="11"/>
        <v>0</v>
      </c>
    </row>
    <row r="377" spans="1:4" x14ac:dyDescent="0.25">
      <c r="A377" s="4">
        <v>39625</v>
      </c>
      <c r="B377" s="38">
        <v>-5.3571637030426514E-2</v>
      </c>
      <c r="C377" s="38">
        <f t="shared" si="10"/>
        <v>2.8699202941197652E-3</v>
      </c>
      <c r="D377" s="6">
        <f t="shared" si="11"/>
        <v>0</v>
      </c>
    </row>
    <row r="378" spans="1:4" x14ac:dyDescent="0.25">
      <c r="A378" s="4">
        <v>39626</v>
      </c>
      <c r="B378" s="38">
        <v>-1.0229186361187491E-2</v>
      </c>
      <c r="C378" s="38">
        <f t="shared" si="10"/>
        <v>1.0463625361190417E-4</v>
      </c>
      <c r="D378" s="6">
        <f t="shared" si="11"/>
        <v>0</v>
      </c>
    </row>
    <row r="379" spans="1:4" x14ac:dyDescent="0.25">
      <c r="A379" s="4">
        <v>39629</v>
      </c>
      <c r="B379" s="38">
        <v>1.624078897218564E-2</v>
      </c>
      <c r="C379" s="38">
        <f t="shared" si="10"/>
        <v>2.6376322643906669E-4</v>
      </c>
      <c r="D379" s="6">
        <f t="shared" si="11"/>
        <v>1</v>
      </c>
    </row>
    <row r="380" spans="1:4" x14ac:dyDescent="0.25">
      <c r="A380" s="4">
        <v>39630</v>
      </c>
      <c r="B380" s="38">
        <v>1.5983106849636317E-2</v>
      </c>
      <c r="C380" s="38">
        <f t="shared" si="10"/>
        <v>2.5545970456689136E-4</v>
      </c>
      <c r="D380" s="6">
        <f t="shared" si="11"/>
        <v>0</v>
      </c>
    </row>
    <row r="381" spans="1:4" x14ac:dyDescent="0.25">
      <c r="A381" s="4">
        <v>39631</v>
      </c>
      <c r="B381" s="38">
        <v>-2.2748707215225667E-2</v>
      </c>
      <c r="C381" s="38">
        <f t="shared" si="10"/>
        <v>5.1750367996406031E-4</v>
      </c>
      <c r="D381" s="6">
        <f t="shared" si="11"/>
        <v>0</v>
      </c>
    </row>
    <row r="382" spans="1:4" x14ac:dyDescent="0.25">
      <c r="A382" s="4">
        <v>39632</v>
      </c>
      <c r="B382" s="38">
        <v>1.4974870909958259E-2</v>
      </c>
      <c r="C382" s="38">
        <f t="shared" si="10"/>
        <v>2.2424675876991411E-4</v>
      </c>
      <c r="D382" s="6">
        <f t="shared" si="11"/>
        <v>0</v>
      </c>
    </row>
    <row r="383" spans="1:4" x14ac:dyDescent="0.25">
      <c r="A383" s="4">
        <v>39636</v>
      </c>
      <c r="B383" s="38">
        <v>7.036247513129628E-3</v>
      </c>
      <c r="C383" s="38">
        <f t="shared" si="10"/>
        <v>4.9508779066022876E-5</v>
      </c>
      <c r="D383" s="6">
        <f t="shared" si="11"/>
        <v>1</v>
      </c>
    </row>
    <row r="384" spans="1:4" x14ac:dyDescent="0.25">
      <c r="A384" s="4">
        <v>39637</v>
      </c>
      <c r="B384" s="38">
        <v>3.4811789946644293E-2</v>
      </c>
      <c r="C384" s="38">
        <f t="shared" si="10"/>
        <v>1.2118607192892848E-3</v>
      </c>
      <c r="D384" s="6">
        <f t="shared" si="11"/>
        <v>0</v>
      </c>
    </row>
    <row r="385" spans="1:4" x14ac:dyDescent="0.25">
      <c r="A385" s="4">
        <v>39638</v>
      </c>
      <c r="B385" s="38">
        <v>-3.1496916266896935E-2</v>
      </c>
      <c r="C385" s="38">
        <f t="shared" si="10"/>
        <v>9.9205573432391671E-4</v>
      </c>
      <c r="D385" s="6">
        <f t="shared" si="11"/>
        <v>0</v>
      </c>
    </row>
    <row r="386" spans="1:4" x14ac:dyDescent="0.25">
      <c r="A386" s="4">
        <v>39639</v>
      </c>
      <c r="B386" s="38">
        <v>1.6415191359379196E-2</v>
      </c>
      <c r="C386" s="38">
        <f t="shared" si="10"/>
        <v>2.6945850736503739E-4</v>
      </c>
      <c r="D386" s="6">
        <f t="shared" si="11"/>
        <v>0</v>
      </c>
    </row>
    <row r="387" spans="1:4" x14ac:dyDescent="0.25">
      <c r="A387" s="4">
        <v>39640</v>
      </c>
      <c r="B387" s="38">
        <v>7.2318394967031642E-4</v>
      </c>
      <c r="C387" s="38">
        <f t="shared" si="10"/>
        <v>5.229950250607587E-7</v>
      </c>
      <c r="D387" s="6">
        <f t="shared" si="11"/>
        <v>0</v>
      </c>
    </row>
    <row r="388" spans="1:4" x14ac:dyDescent="0.25">
      <c r="A388" s="4">
        <v>39643</v>
      </c>
      <c r="B388" s="38">
        <v>-1.750615243652439E-2</v>
      </c>
      <c r="C388" s="38">
        <f t="shared" si="10"/>
        <v>3.0646537313082882E-4</v>
      </c>
      <c r="D388" s="6">
        <f t="shared" si="11"/>
        <v>1</v>
      </c>
    </row>
    <row r="389" spans="1:4" x14ac:dyDescent="0.25">
      <c r="A389" s="4">
        <v>39644</v>
      </c>
      <c r="B389" s="38">
        <v>-1.9692130592847953E-2</v>
      </c>
      <c r="C389" s="38">
        <f t="shared" ref="C389:C452" si="12">B389^2</f>
        <v>3.8778000728577827E-4</v>
      </c>
      <c r="D389" s="6">
        <f t="shared" si="11"/>
        <v>0</v>
      </c>
    </row>
    <row r="390" spans="1:4" x14ac:dyDescent="0.25">
      <c r="A390" s="4">
        <v>39645</v>
      </c>
      <c r="B390" s="38">
        <v>3.7920944361942939E-2</v>
      </c>
      <c r="C390" s="38">
        <f t="shared" si="12"/>
        <v>1.4379980213015721E-3</v>
      </c>
      <c r="D390" s="6">
        <f t="shared" ref="D390:D453" si="13">IF(A390-A389=1,0,1)</f>
        <v>0</v>
      </c>
    </row>
    <row r="391" spans="1:4" x14ac:dyDescent="0.25">
      <c r="A391" s="4">
        <v>39646</v>
      </c>
      <c r="B391" s="38">
        <v>1.1495741455784397E-2</v>
      </c>
      <c r="C391" s="38">
        <f t="shared" si="12"/>
        <v>1.3215207161823995E-4</v>
      </c>
      <c r="D391" s="6">
        <f t="shared" si="13"/>
        <v>0</v>
      </c>
    </row>
    <row r="392" spans="1:4" x14ac:dyDescent="0.25">
      <c r="A392" s="4">
        <v>39647</v>
      </c>
      <c r="B392" s="38">
        <v>0</v>
      </c>
      <c r="C392" s="38">
        <f t="shared" si="12"/>
        <v>0</v>
      </c>
      <c r="D392" s="6">
        <f t="shared" si="13"/>
        <v>0</v>
      </c>
    </row>
    <row r="393" spans="1:4" x14ac:dyDescent="0.25">
      <c r="A393" s="4">
        <v>39650</v>
      </c>
      <c r="B393" s="38">
        <v>-1.1134606534970851E-2</v>
      </c>
      <c r="C393" s="38">
        <f t="shared" si="12"/>
        <v>1.2397946268861558E-4</v>
      </c>
      <c r="D393" s="6">
        <f t="shared" si="13"/>
        <v>1</v>
      </c>
    </row>
    <row r="394" spans="1:4" x14ac:dyDescent="0.25">
      <c r="A394" s="4">
        <v>39651</v>
      </c>
      <c r="B394" s="38">
        <v>2.8834247232490735E-2</v>
      </c>
      <c r="C394" s="38">
        <f t="shared" si="12"/>
        <v>8.314138134643996E-4</v>
      </c>
      <c r="D394" s="6">
        <f t="shared" si="13"/>
        <v>0</v>
      </c>
    </row>
    <row r="395" spans="1:4" x14ac:dyDescent="0.25">
      <c r="A395" s="4">
        <v>39652</v>
      </c>
      <c r="B395" s="38">
        <v>2.8706342786774582E-2</v>
      </c>
      <c r="C395" s="38">
        <f t="shared" si="12"/>
        <v>8.2405411619180505E-4</v>
      </c>
      <c r="D395" s="6">
        <f t="shared" si="13"/>
        <v>0</v>
      </c>
    </row>
    <row r="396" spans="1:4" x14ac:dyDescent="0.25">
      <c r="A396" s="4">
        <v>39653</v>
      </c>
      <c r="B396" s="38">
        <v>-2.136639476527212E-2</v>
      </c>
      <c r="C396" s="38">
        <f t="shared" si="12"/>
        <v>4.5652282526544789E-4</v>
      </c>
      <c r="D396" s="6">
        <f t="shared" si="13"/>
        <v>0</v>
      </c>
    </row>
    <row r="397" spans="1:4" x14ac:dyDescent="0.25">
      <c r="A397" s="4">
        <v>39654</v>
      </c>
      <c r="B397" s="38">
        <v>0</v>
      </c>
      <c r="C397" s="38">
        <f t="shared" si="12"/>
        <v>0</v>
      </c>
      <c r="D397" s="6">
        <f t="shared" si="13"/>
        <v>0</v>
      </c>
    </row>
    <row r="398" spans="1:4" x14ac:dyDescent="0.25">
      <c r="A398" s="4">
        <v>39657</v>
      </c>
      <c r="B398" s="38">
        <v>-3.617419525399293E-2</v>
      </c>
      <c r="C398" s="38">
        <f t="shared" si="12"/>
        <v>1.3085724022740047E-3</v>
      </c>
      <c r="D398" s="6">
        <f t="shared" si="13"/>
        <v>1</v>
      </c>
    </row>
    <row r="399" spans="1:4" x14ac:dyDescent="0.25">
      <c r="A399" s="4">
        <v>39658</v>
      </c>
      <c r="B399" s="38">
        <v>2.5318220373478268E-2</v>
      </c>
      <c r="C399" s="38">
        <f t="shared" si="12"/>
        <v>6.4101228288001005E-4</v>
      </c>
      <c r="D399" s="6">
        <f t="shared" si="13"/>
        <v>0</v>
      </c>
    </row>
    <row r="400" spans="1:4" x14ac:dyDescent="0.25">
      <c r="A400" s="4">
        <v>39659</v>
      </c>
      <c r="B400" s="38">
        <v>1.9871267510952889E-2</v>
      </c>
      <c r="C400" s="38">
        <f t="shared" si="12"/>
        <v>3.9486727249185181E-4</v>
      </c>
      <c r="D400" s="6">
        <f t="shared" si="13"/>
        <v>0</v>
      </c>
    </row>
    <row r="401" spans="1:4" x14ac:dyDescent="0.25">
      <c r="A401" s="4">
        <v>39660</v>
      </c>
      <c r="B401" s="38">
        <v>-2.3751256085066921E-2</v>
      </c>
      <c r="C401" s="38">
        <f t="shared" si="12"/>
        <v>5.6412216561842839E-4</v>
      </c>
      <c r="D401" s="6">
        <f t="shared" si="13"/>
        <v>0</v>
      </c>
    </row>
    <row r="402" spans="1:4" x14ac:dyDescent="0.25">
      <c r="A402" s="4">
        <v>39661</v>
      </c>
      <c r="B402" s="38">
        <v>-2.8330946459682242E-3</v>
      </c>
      <c r="C402" s="38">
        <f t="shared" si="12"/>
        <v>8.0264252730138181E-6</v>
      </c>
      <c r="D402" s="6">
        <f t="shared" si="13"/>
        <v>0</v>
      </c>
    </row>
    <row r="403" spans="1:4" x14ac:dyDescent="0.25">
      <c r="A403" s="4">
        <v>39664</v>
      </c>
      <c r="B403" s="38">
        <v>-1.4186621229174789E-3</v>
      </c>
      <c r="C403" s="38">
        <f t="shared" si="12"/>
        <v>2.0126022190007281E-6</v>
      </c>
      <c r="D403" s="6">
        <f t="shared" si="13"/>
        <v>1</v>
      </c>
    </row>
    <row r="404" spans="1:4" x14ac:dyDescent="0.25">
      <c r="A404" s="4">
        <v>39665</v>
      </c>
      <c r="B404" s="38">
        <v>3.762161483720862E-2</v>
      </c>
      <c r="C404" s="38">
        <f t="shared" si="12"/>
        <v>1.4153859029592758E-3</v>
      </c>
      <c r="D404" s="6">
        <f t="shared" si="13"/>
        <v>0</v>
      </c>
    </row>
    <row r="405" spans="1:4" x14ac:dyDescent="0.25">
      <c r="A405" s="4">
        <v>39666</v>
      </c>
      <c r="B405" s="38">
        <v>-8.5820385182506752E-3</v>
      </c>
      <c r="C405" s="38">
        <f t="shared" si="12"/>
        <v>7.3651385128738244E-5</v>
      </c>
      <c r="D405" s="6">
        <f t="shared" si="13"/>
        <v>0</v>
      </c>
    </row>
    <row r="406" spans="1:4" x14ac:dyDescent="0.25">
      <c r="A406" s="4">
        <v>39667</v>
      </c>
      <c r="B406" s="38">
        <v>-1.4939163810473024E-2</v>
      </c>
      <c r="C406" s="38">
        <f t="shared" si="12"/>
        <v>2.2317861535614688E-4</v>
      </c>
      <c r="D406" s="6">
        <f t="shared" si="13"/>
        <v>0</v>
      </c>
    </row>
    <row r="407" spans="1:4" x14ac:dyDescent="0.25">
      <c r="A407" s="4">
        <v>39668</v>
      </c>
      <c r="B407" s="38">
        <v>3.6767250963114069E-2</v>
      </c>
      <c r="C407" s="38">
        <f t="shared" si="12"/>
        <v>1.3518307433846124E-3</v>
      </c>
      <c r="D407" s="6">
        <f t="shared" si="13"/>
        <v>0</v>
      </c>
    </row>
    <row r="408" spans="1:4" x14ac:dyDescent="0.25">
      <c r="A408" s="4">
        <v>39671</v>
      </c>
      <c r="B408" s="38">
        <v>1.0404162815540742E-2</v>
      </c>
      <c r="C408" s="38">
        <f t="shared" si="12"/>
        <v>1.0824660389228067E-4</v>
      </c>
      <c r="D408" s="6">
        <f t="shared" si="13"/>
        <v>1</v>
      </c>
    </row>
    <row r="409" spans="1:4" x14ac:dyDescent="0.25">
      <c r="A409" s="4">
        <v>39672</v>
      </c>
      <c r="B409" s="38">
        <v>-7.0366900730208654E-3</v>
      </c>
      <c r="C409" s="38">
        <f t="shared" si="12"/>
        <v>4.951500718375039E-5</v>
      </c>
      <c r="D409" s="6">
        <f t="shared" si="13"/>
        <v>0</v>
      </c>
    </row>
    <row r="410" spans="1:4" x14ac:dyDescent="0.25">
      <c r="A410" s="4">
        <v>39673</v>
      </c>
      <c r="B410" s="38">
        <v>-1.4563013708305993E-2</v>
      </c>
      <c r="C410" s="38">
        <f t="shared" si="12"/>
        <v>2.1208136826830827E-4</v>
      </c>
      <c r="D410" s="6">
        <f t="shared" si="13"/>
        <v>0</v>
      </c>
    </row>
    <row r="411" spans="1:4" x14ac:dyDescent="0.25">
      <c r="A411" s="4">
        <v>39674</v>
      </c>
      <c r="B411" s="38">
        <v>7.137828457356059E-3</v>
      </c>
      <c r="C411" s="38">
        <f t="shared" si="12"/>
        <v>5.0948595086641979E-5</v>
      </c>
      <c r="D411" s="6">
        <f t="shared" si="13"/>
        <v>0</v>
      </c>
    </row>
    <row r="412" spans="1:4" x14ac:dyDescent="0.25">
      <c r="A412" s="4">
        <v>39675</v>
      </c>
      <c r="B412" s="38">
        <v>9.4419422300584983E-3</v>
      </c>
      <c r="C412" s="38">
        <f t="shared" si="12"/>
        <v>8.9150273075762047E-5</v>
      </c>
      <c r="D412" s="6">
        <f t="shared" si="13"/>
        <v>0</v>
      </c>
    </row>
    <row r="413" spans="1:4" x14ac:dyDescent="0.25">
      <c r="A413" s="4">
        <v>39678</v>
      </c>
      <c r="B413" s="38">
        <v>-1.5216250518243588E-2</v>
      </c>
      <c r="C413" s="38">
        <f t="shared" si="12"/>
        <v>2.3153427983394826E-4</v>
      </c>
      <c r="D413" s="6">
        <f t="shared" si="13"/>
        <v>1</v>
      </c>
    </row>
    <row r="414" spans="1:4" x14ac:dyDescent="0.25">
      <c r="A414" s="4">
        <v>39679</v>
      </c>
      <c r="B414" s="38">
        <v>-2.2047922451469252E-2</v>
      </c>
      <c r="C414" s="38">
        <f t="shared" si="12"/>
        <v>4.8611088442600188E-4</v>
      </c>
      <c r="D414" s="6">
        <f t="shared" si="13"/>
        <v>0</v>
      </c>
    </row>
    <row r="415" spans="1:4" x14ac:dyDescent="0.25">
      <c r="A415" s="4">
        <v>39680</v>
      </c>
      <c r="B415" s="38">
        <v>-2.0916363437285547E-3</v>
      </c>
      <c r="C415" s="38">
        <f t="shared" si="12"/>
        <v>4.3749425944061569E-6</v>
      </c>
      <c r="D415" s="6">
        <f t="shared" si="13"/>
        <v>0</v>
      </c>
    </row>
    <row r="416" spans="1:4" x14ac:dyDescent="0.25">
      <c r="A416" s="4">
        <v>39681</v>
      </c>
      <c r="B416" s="38">
        <v>3.4853992604983041E-3</v>
      </c>
      <c r="C416" s="38">
        <f t="shared" si="12"/>
        <v>1.2148008005082125E-5</v>
      </c>
      <c r="D416" s="6">
        <f t="shared" si="13"/>
        <v>0</v>
      </c>
    </row>
    <row r="417" spans="1:4" x14ac:dyDescent="0.25">
      <c r="A417" s="4">
        <v>39682</v>
      </c>
      <c r="B417" s="38">
        <v>1.2786664383997908E-2</v>
      </c>
      <c r="C417" s="38">
        <f t="shared" si="12"/>
        <v>1.6349878606900059E-4</v>
      </c>
      <c r="D417" s="6">
        <f t="shared" si="13"/>
        <v>0</v>
      </c>
    </row>
    <row r="418" spans="1:4" x14ac:dyDescent="0.25">
      <c r="A418" s="4">
        <v>39685</v>
      </c>
      <c r="B418" s="38">
        <v>-2.7856718186473912E-2</v>
      </c>
      <c r="C418" s="38">
        <f t="shared" si="12"/>
        <v>7.7599674812062636E-4</v>
      </c>
      <c r="D418" s="6">
        <f t="shared" si="13"/>
        <v>1</v>
      </c>
    </row>
    <row r="419" spans="1:4" x14ac:dyDescent="0.25">
      <c r="A419" s="4">
        <v>39686</v>
      </c>
      <c r="B419" s="38">
        <v>-1.766745299452384E-3</v>
      </c>
      <c r="C419" s="38">
        <f t="shared" si="12"/>
        <v>3.1213889531370939E-6</v>
      </c>
      <c r="D419" s="6">
        <f t="shared" si="13"/>
        <v>0</v>
      </c>
    </row>
    <row r="420" spans="1:4" x14ac:dyDescent="0.25">
      <c r="A420" s="4">
        <v>39687</v>
      </c>
      <c r="B420" s="38">
        <v>-1.7716706308945642E-3</v>
      </c>
      <c r="C420" s="38">
        <f t="shared" si="12"/>
        <v>3.1388168243743432E-6</v>
      </c>
      <c r="D420" s="6">
        <f t="shared" si="13"/>
        <v>0</v>
      </c>
    </row>
    <row r="421" spans="1:4" x14ac:dyDescent="0.25">
      <c r="A421" s="4">
        <v>39688</v>
      </c>
      <c r="B421" s="38">
        <v>2.1386660619932229E-2</v>
      </c>
      <c r="C421" s="38">
        <f t="shared" si="12"/>
        <v>4.5738925247215998E-4</v>
      </c>
      <c r="D421" s="6">
        <f t="shared" si="13"/>
        <v>0</v>
      </c>
    </row>
    <row r="422" spans="1:4" x14ac:dyDescent="0.25">
      <c r="A422" s="4">
        <v>39689</v>
      </c>
      <c r="B422" s="38">
        <v>-2.56471858964115E-2</v>
      </c>
      <c r="C422" s="38">
        <f t="shared" si="12"/>
        <v>6.5777814440508894E-4</v>
      </c>
      <c r="D422" s="6">
        <f t="shared" si="13"/>
        <v>0</v>
      </c>
    </row>
    <row r="423" spans="1:4" x14ac:dyDescent="0.25">
      <c r="A423" s="4">
        <v>39693</v>
      </c>
      <c r="B423" s="38">
        <v>1.5187152301838818E-2</v>
      </c>
      <c r="C423" s="38">
        <f t="shared" si="12"/>
        <v>2.3064959503924813E-4</v>
      </c>
      <c r="D423" s="6">
        <f t="shared" si="13"/>
        <v>1</v>
      </c>
    </row>
    <row r="424" spans="1:4" x14ac:dyDescent="0.25">
      <c r="A424" s="4">
        <v>39694</v>
      </c>
      <c r="B424" s="38">
        <v>1.4007720756641312E-3</v>
      </c>
      <c r="C424" s="38">
        <f t="shared" si="12"/>
        <v>1.9621624079603987E-6</v>
      </c>
      <c r="D424" s="6">
        <f t="shared" si="13"/>
        <v>0</v>
      </c>
    </row>
    <row r="425" spans="1:4" x14ac:dyDescent="0.25">
      <c r="A425" s="4">
        <v>39695</v>
      </c>
      <c r="B425" s="38">
        <v>-3.0925882989500813E-2</v>
      </c>
      <c r="C425" s="38">
        <f t="shared" si="12"/>
        <v>9.5641023868029578E-4</v>
      </c>
      <c r="D425" s="6">
        <f t="shared" si="13"/>
        <v>0</v>
      </c>
    </row>
    <row r="426" spans="1:4" x14ac:dyDescent="0.25">
      <c r="A426" s="4">
        <v>39696</v>
      </c>
      <c r="B426" s="38">
        <v>6.4777155182546321E-3</v>
      </c>
      <c r="C426" s="38">
        <f t="shared" si="12"/>
        <v>4.1960798335436879E-5</v>
      </c>
      <c r="D426" s="6">
        <f t="shared" si="13"/>
        <v>0</v>
      </c>
    </row>
    <row r="427" spans="1:4" x14ac:dyDescent="0.25">
      <c r="A427" s="4">
        <v>39699</v>
      </c>
      <c r="B427" s="38">
        <v>4.2485356564012026E-2</v>
      </c>
      <c r="C427" s="38">
        <f t="shared" si="12"/>
        <v>1.8050055223712397E-3</v>
      </c>
      <c r="D427" s="6">
        <f t="shared" si="13"/>
        <v>1</v>
      </c>
    </row>
    <row r="428" spans="1:4" x14ac:dyDescent="0.25">
      <c r="A428" s="4">
        <v>39700</v>
      </c>
      <c r="B428" s="38">
        <v>-3.3913764169586122E-2</v>
      </c>
      <c r="C428" s="38">
        <f t="shared" si="12"/>
        <v>1.1501434001503035E-3</v>
      </c>
      <c r="D428" s="6">
        <f t="shared" si="13"/>
        <v>0</v>
      </c>
    </row>
    <row r="429" spans="1:4" x14ac:dyDescent="0.25">
      <c r="A429" s="4">
        <v>39701</v>
      </c>
      <c r="B429" s="38">
        <v>-1.0672137977423442E-3</v>
      </c>
      <c r="C429" s="38">
        <f t="shared" si="12"/>
        <v>1.1389452900916371E-6</v>
      </c>
      <c r="D429" s="6">
        <f t="shared" si="13"/>
        <v>0</v>
      </c>
    </row>
    <row r="430" spans="1:4" x14ac:dyDescent="0.25">
      <c r="A430" s="4">
        <v>39702</v>
      </c>
      <c r="B430" s="38">
        <v>2.4883961430370596E-3</v>
      </c>
      <c r="C430" s="38">
        <f t="shared" si="12"/>
        <v>6.1921153646817139E-6</v>
      </c>
      <c r="D430" s="6">
        <f t="shared" si="13"/>
        <v>0</v>
      </c>
    </row>
    <row r="431" spans="1:4" x14ac:dyDescent="0.25">
      <c r="A431" s="4">
        <v>39703</v>
      </c>
      <c r="B431" s="38">
        <v>-5.1367094502533857E-2</v>
      </c>
      <c r="C431" s="38">
        <f t="shared" si="12"/>
        <v>2.6385783976322439E-3</v>
      </c>
      <c r="D431" s="6">
        <f t="shared" si="13"/>
        <v>0</v>
      </c>
    </row>
    <row r="432" spans="1:4" x14ac:dyDescent="0.25">
      <c r="A432" s="4">
        <v>39706</v>
      </c>
      <c r="B432" s="38">
        <v>-8.3789187261196857E-2</v>
      </c>
      <c r="C432" s="38">
        <f t="shared" si="12"/>
        <v>7.0206279018919134E-3</v>
      </c>
      <c r="D432" s="6">
        <f t="shared" si="13"/>
        <v>1</v>
      </c>
    </row>
    <row r="433" spans="1:4" x14ac:dyDescent="0.25">
      <c r="A433" s="4">
        <v>39707</v>
      </c>
      <c r="B433" s="38">
        <v>1.8526921447364578E-2</v>
      </c>
      <c r="C433" s="38">
        <f t="shared" si="12"/>
        <v>3.4324681831681759E-4</v>
      </c>
      <c r="D433" s="6">
        <f t="shared" si="13"/>
        <v>0</v>
      </c>
    </row>
    <row r="434" spans="1:4" x14ac:dyDescent="0.25">
      <c r="A434" s="4">
        <v>39708</v>
      </c>
      <c r="B434" s="38">
        <v>-6.8963217308910696E-2</v>
      </c>
      <c r="C434" s="38">
        <f t="shared" si="12"/>
        <v>4.7559253415960399E-3</v>
      </c>
      <c r="D434" s="6">
        <f t="shared" si="13"/>
        <v>0</v>
      </c>
    </row>
    <row r="435" spans="1:4" x14ac:dyDescent="0.25">
      <c r="A435" s="4">
        <v>39709</v>
      </c>
      <c r="B435" s="38">
        <v>7.0557797693491422E-2</v>
      </c>
      <c r="C435" s="38">
        <f t="shared" si="12"/>
        <v>4.9784028153556639E-3</v>
      </c>
      <c r="D435" s="6">
        <f t="shared" si="13"/>
        <v>0</v>
      </c>
    </row>
    <row r="436" spans="1:4" x14ac:dyDescent="0.25">
      <c r="A436" s="4">
        <v>39710</v>
      </c>
      <c r="B436" s="38">
        <v>7.1222365897485831E-2</v>
      </c>
      <c r="C436" s="38">
        <f t="shared" si="12"/>
        <v>5.0726254040353528E-3</v>
      </c>
      <c r="D436" s="6">
        <f t="shared" si="13"/>
        <v>0</v>
      </c>
    </row>
    <row r="437" spans="1:4" x14ac:dyDescent="0.25">
      <c r="A437" s="4">
        <v>39713</v>
      </c>
      <c r="B437" s="38">
        <v>-1.7812393308348256E-2</v>
      </c>
      <c r="C437" s="38">
        <f t="shared" si="12"/>
        <v>3.1728135537128973E-4</v>
      </c>
      <c r="D437" s="6">
        <f t="shared" si="13"/>
        <v>1</v>
      </c>
    </row>
    <row r="438" spans="1:4" x14ac:dyDescent="0.25">
      <c r="A438" s="4">
        <v>39714</v>
      </c>
      <c r="B438" s="38">
        <v>-4.6976593687610459E-2</v>
      </c>
      <c r="C438" s="38">
        <f t="shared" si="12"/>
        <v>2.2068003544908426E-3</v>
      </c>
      <c r="D438" s="6">
        <f t="shared" si="13"/>
        <v>0</v>
      </c>
    </row>
    <row r="439" spans="1:4" x14ac:dyDescent="0.25">
      <c r="A439" s="4">
        <v>39715</v>
      </c>
      <c r="B439" s="38">
        <v>-1.4533745379745061E-2</v>
      </c>
      <c r="C439" s="38">
        <f t="shared" si="12"/>
        <v>2.112297547632609E-4</v>
      </c>
      <c r="D439" s="6">
        <f t="shared" si="13"/>
        <v>0</v>
      </c>
    </row>
    <row r="440" spans="1:4" x14ac:dyDescent="0.25">
      <c r="A440" s="4">
        <v>39716</v>
      </c>
      <c r="B440" s="38">
        <v>4.3372949628526038E-2</v>
      </c>
      <c r="C440" s="38">
        <f t="shared" si="12"/>
        <v>1.881212759478657E-3</v>
      </c>
      <c r="D440" s="6">
        <f t="shared" si="13"/>
        <v>0</v>
      </c>
    </row>
    <row r="441" spans="1:4" x14ac:dyDescent="0.25">
      <c r="A441" s="4">
        <v>39717</v>
      </c>
      <c r="B441" s="38">
        <v>-1.6887049744786459E-2</v>
      </c>
      <c r="C441" s="38">
        <f t="shared" si="12"/>
        <v>2.8517244908289244E-4</v>
      </c>
      <c r="D441" s="6">
        <f t="shared" si="13"/>
        <v>0</v>
      </c>
    </row>
    <row r="442" spans="1:4" x14ac:dyDescent="0.25">
      <c r="A442" s="4">
        <v>39720</v>
      </c>
      <c r="B442" s="38">
        <v>-8.8993237416186394E-2</v>
      </c>
      <c r="C442" s="38">
        <f t="shared" si="12"/>
        <v>7.9197963058137179E-3</v>
      </c>
      <c r="D442" s="6">
        <f t="shared" si="13"/>
        <v>1</v>
      </c>
    </row>
    <row r="443" spans="1:4" x14ac:dyDescent="0.25">
      <c r="A443" s="4">
        <v>39721</v>
      </c>
      <c r="B443" s="38">
        <v>9.8846370727953173E-2</v>
      </c>
      <c r="C443" s="38">
        <f t="shared" si="12"/>
        <v>9.7706050060879582E-3</v>
      </c>
      <c r="D443" s="6">
        <f t="shared" si="13"/>
        <v>0</v>
      </c>
    </row>
    <row r="444" spans="1:4" x14ac:dyDescent="0.25">
      <c r="A444" s="4">
        <v>39722</v>
      </c>
      <c r="B444" s="38">
        <v>-4.0004692763244275E-2</v>
      </c>
      <c r="C444" s="38">
        <f t="shared" si="12"/>
        <v>1.6003754430815688E-3</v>
      </c>
      <c r="D444" s="6">
        <f t="shared" si="13"/>
        <v>0</v>
      </c>
    </row>
    <row r="445" spans="1:4" x14ac:dyDescent="0.25">
      <c r="A445" s="4">
        <v>39723</v>
      </c>
      <c r="B445" s="38">
        <v>-0.10083727902312983</v>
      </c>
      <c r="C445" s="38">
        <f t="shared" si="12"/>
        <v>1.0168156840788541E-2</v>
      </c>
      <c r="D445" s="6">
        <f t="shared" si="13"/>
        <v>0</v>
      </c>
    </row>
    <row r="446" spans="1:4" x14ac:dyDescent="0.25">
      <c r="A446" s="4">
        <v>39724</v>
      </c>
      <c r="B446" s="38">
        <v>-2.653364057039715E-2</v>
      </c>
      <c r="C446" s="38">
        <f t="shared" si="12"/>
        <v>7.0403408191902557E-4</v>
      </c>
      <c r="D446" s="6">
        <f t="shared" si="13"/>
        <v>0</v>
      </c>
    </row>
    <row r="447" spans="1:4" x14ac:dyDescent="0.25">
      <c r="A447" s="4">
        <v>39727</v>
      </c>
      <c r="B447" s="38">
        <v>-8.8462483418777476E-3</v>
      </c>
      <c r="C447" s="38">
        <f t="shared" si="12"/>
        <v>7.8256109726174792E-5</v>
      </c>
      <c r="D447" s="6">
        <f t="shared" si="13"/>
        <v>1</v>
      </c>
    </row>
    <row r="448" spans="1:4" x14ac:dyDescent="0.25">
      <c r="A448" s="4">
        <v>39728</v>
      </c>
      <c r="B448" s="38">
        <v>-5.1836615629039393E-2</v>
      </c>
      <c r="C448" s="38">
        <f t="shared" si="12"/>
        <v>2.6870347198727708E-3</v>
      </c>
      <c r="D448" s="6">
        <f t="shared" si="13"/>
        <v>0</v>
      </c>
    </row>
    <row r="449" spans="1:4" x14ac:dyDescent="0.25">
      <c r="A449" s="4">
        <v>39729</v>
      </c>
      <c r="B449" s="38">
        <v>1.7095395924692482E-2</v>
      </c>
      <c r="C449" s="38">
        <f t="shared" si="12"/>
        <v>2.9225256182199231E-4</v>
      </c>
      <c r="D449" s="6">
        <f t="shared" si="13"/>
        <v>0</v>
      </c>
    </row>
    <row r="450" spans="1:4" x14ac:dyDescent="0.25">
      <c r="A450" s="4">
        <v>39730</v>
      </c>
      <c r="B450" s="38">
        <v>-8.2748801759849028E-2</v>
      </c>
      <c r="C450" s="38">
        <f t="shared" si="12"/>
        <v>6.8473641926907938E-3</v>
      </c>
      <c r="D450" s="6">
        <f t="shared" si="13"/>
        <v>0</v>
      </c>
    </row>
    <row r="451" spans="1:4" x14ac:dyDescent="0.25">
      <c r="A451" s="4">
        <v>39731</v>
      </c>
      <c r="B451" s="38">
        <v>0.12308695940351978</v>
      </c>
      <c r="C451" s="38">
        <f t="shared" si="12"/>
        <v>1.5150399575203727E-2</v>
      </c>
      <c r="D451" s="6">
        <f t="shared" si="13"/>
        <v>0</v>
      </c>
    </row>
    <row r="452" spans="1:4" x14ac:dyDescent="0.25">
      <c r="A452" s="4">
        <v>39734</v>
      </c>
      <c r="B452" s="38">
        <v>-2.3530108848290879E-2</v>
      </c>
      <c r="C452" s="38">
        <f t="shared" si="12"/>
        <v>5.5366602241241672E-4</v>
      </c>
      <c r="D452" s="6">
        <f t="shared" si="13"/>
        <v>1</v>
      </c>
    </row>
    <row r="453" spans="1:4" x14ac:dyDescent="0.25">
      <c r="A453" s="4">
        <v>39735</v>
      </c>
      <c r="B453" s="38">
        <v>-7.1695713024158246E-3</v>
      </c>
      <c r="C453" s="38">
        <f t="shared" ref="C453:C507" si="14">B453^2</f>
        <v>5.1402752660424546E-5</v>
      </c>
      <c r="D453" s="6">
        <f t="shared" si="13"/>
        <v>0</v>
      </c>
    </row>
    <row r="454" spans="1:4" x14ac:dyDescent="0.25">
      <c r="A454" s="4">
        <v>39736</v>
      </c>
      <c r="B454" s="38">
        <v>-7.9841588698164684E-2</v>
      </c>
      <c r="C454" s="38">
        <f t="shared" si="14"/>
        <v>6.3746792858468985E-3</v>
      </c>
      <c r="D454" s="6">
        <f t="shared" ref="D454:D507" si="15">IF(A454-A453=1,0,1)</f>
        <v>0</v>
      </c>
    </row>
    <row r="455" spans="1:4" x14ac:dyDescent="0.25">
      <c r="A455" s="4">
        <v>39737</v>
      </c>
      <c r="B455" s="38">
        <v>3.2705487532031931E-2</v>
      </c>
      <c r="C455" s="38">
        <f t="shared" si="14"/>
        <v>1.0696489147078961E-3</v>
      </c>
      <c r="D455" s="6">
        <f t="shared" si="15"/>
        <v>0</v>
      </c>
    </row>
    <row r="456" spans="1:4" x14ac:dyDescent="0.25">
      <c r="A456" s="4">
        <v>39738</v>
      </c>
      <c r="B456" s="38">
        <v>-1.315786761656761E-2</v>
      </c>
      <c r="C456" s="38">
        <f t="shared" si="14"/>
        <v>1.7312948021511859E-4</v>
      </c>
      <c r="D456" s="6">
        <f t="shared" si="15"/>
        <v>0</v>
      </c>
    </row>
    <row r="457" spans="1:4" x14ac:dyDescent="0.25">
      <c r="A457" s="4">
        <v>39741</v>
      </c>
      <c r="B457" s="38">
        <v>2.5647214304982974E-2</v>
      </c>
      <c r="C457" s="38">
        <f t="shared" si="14"/>
        <v>6.5777960160572329E-4</v>
      </c>
      <c r="D457" s="6">
        <f t="shared" si="15"/>
        <v>1</v>
      </c>
    </row>
    <row r="458" spans="1:4" x14ac:dyDescent="0.25">
      <c r="A458" s="4">
        <v>39742</v>
      </c>
      <c r="B458" s="38">
        <v>1.0374102061296731E-2</v>
      </c>
      <c r="C458" s="38">
        <f t="shared" si="14"/>
        <v>1.0762199357820108E-4</v>
      </c>
      <c r="D458" s="6">
        <f t="shared" si="15"/>
        <v>0</v>
      </c>
    </row>
    <row r="459" spans="1:4" x14ac:dyDescent="0.25">
      <c r="A459" s="4">
        <v>39743</v>
      </c>
      <c r="B459" s="38">
        <v>-7.0749563160781972E-2</v>
      </c>
      <c r="C459" s="38">
        <f t="shared" si="14"/>
        <v>5.0055006874414774E-3</v>
      </c>
      <c r="D459" s="6">
        <f t="shared" si="15"/>
        <v>0</v>
      </c>
    </row>
    <row r="460" spans="1:4" x14ac:dyDescent="0.25">
      <c r="A460" s="4">
        <v>39744</v>
      </c>
      <c r="B460" s="38">
        <v>-8.4744919936255783E-3</v>
      </c>
      <c r="C460" s="38">
        <f t="shared" si="14"/>
        <v>7.1817014550024035E-5</v>
      </c>
      <c r="D460" s="6">
        <f t="shared" si="15"/>
        <v>0</v>
      </c>
    </row>
    <row r="461" spans="1:4" x14ac:dyDescent="0.25">
      <c r="A461" s="4">
        <v>39745</v>
      </c>
      <c r="B461" s="38">
        <v>-5.2974973293961856E-2</v>
      </c>
      <c r="C461" s="38">
        <f t="shared" si="14"/>
        <v>2.8063477954959719E-3</v>
      </c>
      <c r="D461" s="6">
        <f t="shared" si="15"/>
        <v>0</v>
      </c>
    </row>
    <row r="462" spans="1:4" x14ac:dyDescent="0.25">
      <c r="A462" s="4">
        <v>39748</v>
      </c>
      <c r="B462" s="38">
        <v>-5.6242245816051214E-3</v>
      </c>
      <c r="C462" s="38">
        <f t="shared" si="14"/>
        <v>3.16319021443313E-5</v>
      </c>
      <c r="D462" s="6">
        <f t="shared" si="15"/>
        <v>1</v>
      </c>
    </row>
    <row r="463" spans="1:4" x14ac:dyDescent="0.25">
      <c r="A463" s="4">
        <v>39749</v>
      </c>
      <c r="B463" s="38">
        <v>9.4644561117540466E-2</v>
      </c>
      <c r="C463" s="38">
        <f t="shared" si="14"/>
        <v>8.9575929491318533E-3</v>
      </c>
      <c r="D463" s="6">
        <f t="shared" si="15"/>
        <v>0</v>
      </c>
    </row>
    <row r="464" spans="1:4" x14ac:dyDescent="0.25">
      <c r="A464" s="4">
        <v>39750</v>
      </c>
      <c r="B464" s="38">
        <v>-1.4992287318873601E-2</v>
      </c>
      <c r="C464" s="38">
        <f t="shared" si="14"/>
        <v>2.2476867905165819E-4</v>
      </c>
      <c r="D464" s="6">
        <f t="shared" si="15"/>
        <v>0</v>
      </c>
    </row>
    <row r="465" spans="1:4" x14ac:dyDescent="0.25">
      <c r="A465" s="4">
        <v>39751</v>
      </c>
      <c r="B465" s="38">
        <v>7.7833142231130362E-3</v>
      </c>
      <c r="C465" s="38">
        <f t="shared" si="14"/>
        <v>6.0579980295713687E-5</v>
      </c>
      <c r="D465" s="6">
        <f t="shared" si="15"/>
        <v>0</v>
      </c>
    </row>
    <row r="466" spans="1:4" x14ac:dyDescent="0.25">
      <c r="A466" s="4">
        <v>39752</v>
      </c>
      <c r="B466" s="38">
        <v>8.2345970747333668E-3</v>
      </c>
      <c r="C466" s="38">
        <f t="shared" si="14"/>
        <v>6.7808588983207324E-5</v>
      </c>
      <c r="D466" s="6">
        <f t="shared" si="15"/>
        <v>0</v>
      </c>
    </row>
    <row r="467" spans="1:4" x14ac:dyDescent="0.25">
      <c r="A467" s="4">
        <v>39755</v>
      </c>
      <c r="B467" s="38">
        <v>-1.0823175580927439E-2</v>
      </c>
      <c r="C467" s="38">
        <f t="shared" si="14"/>
        <v>1.1714112965558401E-4</v>
      </c>
      <c r="D467" s="6">
        <f t="shared" si="15"/>
        <v>1</v>
      </c>
    </row>
    <row r="468" spans="1:4" x14ac:dyDescent="0.25">
      <c r="A468" s="4">
        <v>39756</v>
      </c>
      <c r="B468" s="38">
        <v>7.3404645762182918E-2</v>
      </c>
      <c r="C468" s="38">
        <f t="shared" si="14"/>
        <v>5.3882420194715586E-3</v>
      </c>
      <c r="D468" s="6">
        <f t="shared" si="15"/>
        <v>0</v>
      </c>
    </row>
    <row r="469" spans="1:4" x14ac:dyDescent="0.25">
      <c r="A469" s="4">
        <v>39757</v>
      </c>
      <c r="B469" s="38">
        <v>-4.1282842514856789E-2</v>
      </c>
      <c r="C469" s="38">
        <f t="shared" si="14"/>
        <v>1.7042730861064673E-3</v>
      </c>
      <c r="D469" s="6">
        <f t="shared" si="15"/>
        <v>0</v>
      </c>
    </row>
    <row r="470" spans="1:4" x14ac:dyDescent="0.25">
      <c r="A470" s="4">
        <v>39758</v>
      </c>
      <c r="B470" s="38">
        <v>-8.3141616657013126E-2</v>
      </c>
      <c r="C470" s="38">
        <f t="shared" si="14"/>
        <v>6.9125284203417226E-3</v>
      </c>
      <c r="D470" s="6">
        <f t="shared" si="15"/>
        <v>0</v>
      </c>
    </row>
    <row r="471" spans="1:4" x14ac:dyDescent="0.25">
      <c r="A471" s="4">
        <v>39759</v>
      </c>
      <c r="B471" s="38">
        <v>2.7958358246653311E-2</v>
      </c>
      <c r="C471" s="38">
        <f t="shared" si="14"/>
        <v>7.8166979584820724E-4</v>
      </c>
      <c r="D471" s="6">
        <f t="shared" si="15"/>
        <v>0</v>
      </c>
    </row>
    <row r="472" spans="1:4" x14ac:dyDescent="0.25">
      <c r="A472" s="4">
        <v>39762</v>
      </c>
      <c r="B472" s="38">
        <v>-2.197991074512767E-2</v>
      </c>
      <c r="C472" s="38">
        <f t="shared" si="14"/>
        <v>4.8311647636377879E-4</v>
      </c>
      <c r="D472" s="6">
        <f t="shared" si="15"/>
        <v>1</v>
      </c>
    </row>
    <row r="473" spans="1:4" x14ac:dyDescent="0.25">
      <c r="A473" s="4">
        <v>39763</v>
      </c>
      <c r="B473" s="38">
        <v>-3.5303736236176567E-2</v>
      </c>
      <c r="C473" s="38">
        <f t="shared" si="14"/>
        <v>1.2463537922335264E-3</v>
      </c>
      <c r="D473" s="6">
        <f t="shared" si="15"/>
        <v>0</v>
      </c>
    </row>
    <row r="474" spans="1:4" x14ac:dyDescent="0.25">
      <c r="A474" s="4">
        <v>39764</v>
      </c>
      <c r="B474" s="38">
        <v>-8.9207230341302637E-2</v>
      </c>
      <c r="C474" s="38">
        <f t="shared" si="14"/>
        <v>7.9579299451662255E-3</v>
      </c>
      <c r="D474" s="6">
        <f t="shared" si="15"/>
        <v>0</v>
      </c>
    </row>
    <row r="475" spans="1:4" x14ac:dyDescent="0.25">
      <c r="A475" s="4">
        <v>39765</v>
      </c>
      <c r="B475" s="38">
        <v>3.4390471318640842E-2</v>
      </c>
      <c r="C475" s="38">
        <f t="shared" si="14"/>
        <v>1.1827045175182584E-3</v>
      </c>
      <c r="D475" s="6">
        <f t="shared" si="15"/>
        <v>0</v>
      </c>
    </row>
    <row r="476" spans="1:4" x14ac:dyDescent="0.25">
      <c r="A476" s="4">
        <v>39766</v>
      </c>
      <c r="B476" s="38">
        <v>-5.110523149889161E-2</v>
      </c>
      <c r="C476" s="38">
        <f t="shared" si="14"/>
        <v>2.6117446865553031E-3</v>
      </c>
      <c r="D476" s="6">
        <f t="shared" si="15"/>
        <v>0</v>
      </c>
    </row>
    <row r="477" spans="1:4" x14ac:dyDescent="0.25">
      <c r="A477" s="4">
        <v>39769</v>
      </c>
      <c r="B477" s="38">
        <v>5.6006124525375756E-3</v>
      </c>
      <c r="C477" s="38">
        <f t="shared" si="14"/>
        <v>3.1366859843518961E-5</v>
      </c>
      <c r="D477" s="6">
        <f t="shared" si="15"/>
        <v>1</v>
      </c>
    </row>
    <row r="478" spans="1:4" x14ac:dyDescent="0.25">
      <c r="A478" s="4">
        <v>39770</v>
      </c>
      <c r="B478" s="38">
        <v>-3.1068845389176747E-3</v>
      </c>
      <c r="C478" s="38">
        <f t="shared" si="14"/>
        <v>9.6527315381656913E-6</v>
      </c>
      <c r="D478" s="6">
        <f t="shared" si="15"/>
        <v>0</v>
      </c>
    </row>
    <row r="479" spans="1:4" x14ac:dyDescent="0.25">
      <c r="A479" s="4">
        <v>39771</v>
      </c>
      <c r="B479" s="38">
        <v>-0.10563728964034164</v>
      </c>
      <c r="C479" s="38">
        <f t="shared" si="14"/>
        <v>1.1159236962557431E-2</v>
      </c>
      <c r="D479" s="6">
        <f t="shared" si="15"/>
        <v>0</v>
      </c>
    </row>
    <row r="480" spans="1:4" x14ac:dyDescent="0.25">
      <c r="A480" s="4">
        <v>39772</v>
      </c>
      <c r="B480" s="38">
        <v>-0.11812911089347096</v>
      </c>
      <c r="C480" s="38">
        <f t="shared" si="14"/>
        <v>1.3954486840481959E-2</v>
      </c>
      <c r="D480" s="6">
        <f t="shared" si="15"/>
        <v>0</v>
      </c>
    </row>
    <row r="481" spans="1:4" x14ac:dyDescent="0.25">
      <c r="A481" s="4">
        <v>39773</v>
      </c>
      <c r="B481" s="38">
        <v>8.8633057739418847E-2</v>
      </c>
      <c r="C481" s="38">
        <f t="shared" si="14"/>
        <v>7.8558189242391545E-3</v>
      </c>
      <c r="D481" s="6">
        <f t="shared" si="15"/>
        <v>0</v>
      </c>
    </row>
    <row r="482" spans="1:4" x14ac:dyDescent="0.25">
      <c r="A482" s="4">
        <v>39776</v>
      </c>
      <c r="B482" s="38">
        <v>8.4037478239000735E-2</v>
      </c>
      <c r="C482" s="38">
        <f t="shared" si="14"/>
        <v>7.0622977487705216E-3</v>
      </c>
      <c r="D482" s="6">
        <f t="shared" si="15"/>
        <v>1</v>
      </c>
    </row>
    <row r="483" spans="1:4" x14ac:dyDescent="0.25">
      <c r="A483" s="4">
        <v>39777</v>
      </c>
      <c r="B483" s="38">
        <v>3.2875433219874801E-2</v>
      </c>
      <c r="C483" s="38">
        <f t="shared" si="14"/>
        <v>1.0807941093944476E-3</v>
      </c>
      <c r="D483" s="6">
        <f t="shared" si="15"/>
        <v>0</v>
      </c>
    </row>
    <row r="484" spans="1:4" x14ac:dyDescent="0.25">
      <c r="A484" s="4">
        <v>39778</v>
      </c>
      <c r="B484" s="38">
        <v>2.6280817190224032E-2</v>
      </c>
      <c r="C484" s="38">
        <f t="shared" si="14"/>
        <v>6.90681352185975E-4</v>
      </c>
      <c r="D484" s="6">
        <f t="shared" si="15"/>
        <v>0</v>
      </c>
    </row>
    <row r="485" spans="1:4" x14ac:dyDescent="0.25">
      <c r="A485" s="4">
        <v>39780</v>
      </c>
      <c r="B485" s="38">
        <v>5.8772031338306954E-2</v>
      </c>
      <c r="C485" s="38">
        <f t="shared" si="14"/>
        <v>3.4541516676309348E-3</v>
      </c>
      <c r="D485" s="6">
        <f t="shared" si="15"/>
        <v>1</v>
      </c>
    </row>
    <row r="486" spans="1:4" x14ac:dyDescent="0.25">
      <c r="A486" s="4">
        <v>39783</v>
      </c>
      <c r="B486" s="38">
        <v>-0.1023235379787408</v>
      </c>
      <c r="C486" s="38">
        <f t="shared" si="14"/>
        <v>1.0470106424486812E-2</v>
      </c>
      <c r="D486" s="6">
        <f t="shared" si="15"/>
        <v>1</v>
      </c>
    </row>
    <row r="487" spans="1:4" x14ac:dyDescent="0.25">
      <c r="A487" s="4">
        <v>39784</v>
      </c>
      <c r="B487" s="38">
        <v>0.1276263844005617</v>
      </c>
      <c r="C487" s="38">
        <f t="shared" si="14"/>
        <v>1.6288493995159938E-2</v>
      </c>
      <c r="D487" s="6">
        <f t="shared" si="15"/>
        <v>0</v>
      </c>
    </row>
    <row r="488" spans="1:4" x14ac:dyDescent="0.25">
      <c r="A488" s="4">
        <v>39785</v>
      </c>
      <c r="B488" s="38">
        <v>2.9100653245276296E-2</v>
      </c>
      <c r="C488" s="38">
        <f t="shared" si="14"/>
        <v>8.4684801930180981E-4</v>
      </c>
      <c r="D488" s="6">
        <f t="shared" si="15"/>
        <v>0</v>
      </c>
    </row>
    <row r="489" spans="1:4" x14ac:dyDescent="0.25">
      <c r="A489" s="4">
        <v>39786</v>
      </c>
      <c r="B489" s="38">
        <v>-3.2513572320080744E-2</v>
      </c>
      <c r="C489" s="38">
        <f t="shared" si="14"/>
        <v>1.0571323850131207E-3</v>
      </c>
      <c r="D489" s="6">
        <f t="shared" si="15"/>
        <v>0</v>
      </c>
    </row>
    <row r="490" spans="1:4" x14ac:dyDescent="0.25">
      <c r="A490" s="4">
        <v>39787</v>
      </c>
      <c r="B490" s="38">
        <v>1.6949294304648119E-2</v>
      </c>
      <c r="C490" s="38">
        <f t="shared" si="14"/>
        <v>2.8727857742557716E-4</v>
      </c>
      <c r="D490" s="6">
        <f t="shared" si="15"/>
        <v>0</v>
      </c>
    </row>
    <row r="491" spans="1:4" x14ac:dyDescent="0.25">
      <c r="A491" s="4">
        <v>39790</v>
      </c>
      <c r="B491" s="38">
        <v>5.6100137364344362E-2</v>
      </c>
      <c r="C491" s="38">
        <f t="shared" si="14"/>
        <v>3.1472254122983062E-3</v>
      </c>
      <c r="D491" s="6">
        <f t="shared" si="15"/>
        <v>1</v>
      </c>
    </row>
    <row r="492" spans="1:4" x14ac:dyDescent="0.25">
      <c r="A492" s="4">
        <v>39791</v>
      </c>
      <c r="B492" s="38">
        <v>-6.0027945123589881E-2</v>
      </c>
      <c r="C492" s="38">
        <f t="shared" si="14"/>
        <v>3.603354195760718E-3</v>
      </c>
      <c r="D492" s="6">
        <f t="shared" si="15"/>
        <v>0</v>
      </c>
    </row>
    <row r="493" spans="1:4" x14ac:dyDescent="0.25">
      <c r="A493" s="4">
        <v>39792</v>
      </c>
      <c r="B493" s="38">
        <v>1.2297321072807153E-2</v>
      </c>
      <c r="C493" s="38">
        <f t="shared" si="14"/>
        <v>1.5122410556770685E-4</v>
      </c>
      <c r="D493" s="6">
        <f t="shared" si="15"/>
        <v>0</v>
      </c>
    </row>
    <row r="494" spans="1:4" x14ac:dyDescent="0.25">
      <c r="A494" s="4">
        <v>39793</v>
      </c>
      <c r="B494" s="38">
        <v>-5.4222093139641957E-2</v>
      </c>
      <c r="C494" s="38">
        <f t="shared" si="14"/>
        <v>2.9400353844440071E-3</v>
      </c>
      <c r="D494" s="6">
        <f t="shared" si="15"/>
        <v>0</v>
      </c>
    </row>
    <row r="495" spans="1:4" x14ac:dyDescent="0.25">
      <c r="A495" s="4">
        <v>39794</v>
      </c>
      <c r="B495" s="38">
        <v>3.5128274737173571E-3</v>
      </c>
      <c r="C495" s="38">
        <f t="shared" si="14"/>
        <v>1.2339956860103469E-5</v>
      </c>
      <c r="D495" s="6">
        <f t="shared" si="15"/>
        <v>0</v>
      </c>
    </row>
    <row r="496" spans="1:4" x14ac:dyDescent="0.25">
      <c r="A496" s="4">
        <v>39797</v>
      </c>
      <c r="B496" s="38">
        <v>-9.3951019833110206E-3</v>
      </c>
      <c r="C496" s="38">
        <f t="shared" si="14"/>
        <v>8.8267941276814671E-5</v>
      </c>
      <c r="D496" s="6">
        <f t="shared" si="15"/>
        <v>1</v>
      </c>
    </row>
    <row r="497" spans="1:4" x14ac:dyDescent="0.25">
      <c r="A497" s="4">
        <v>39798</v>
      </c>
      <c r="B497" s="38">
        <v>5.565009188984623E-2</v>
      </c>
      <c r="C497" s="38">
        <f t="shared" si="14"/>
        <v>3.0969327273483293E-3</v>
      </c>
      <c r="D497" s="6">
        <f t="shared" si="15"/>
        <v>0</v>
      </c>
    </row>
    <row r="498" spans="1:4" x14ac:dyDescent="0.25">
      <c r="A498" s="4">
        <v>39799</v>
      </c>
      <c r="B498" s="38">
        <v>-3.0023008875098046E-2</v>
      </c>
      <c r="C498" s="38">
        <f t="shared" si="14"/>
        <v>9.0138106191421609E-4</v>
      </c>
      <c r="D498" s="6">
        <f t="shared" si="15"/>
        <v>0</v>
      </c>
    </row>
    <row r="499" spans="1:4" x14ac:dyDescent="0.25">
      <c r="A499" s="4">
        <v>39800</v>
      </c>
      <c r="B499" s="38">
        <v>-8.580988624254017E-2</v>
      </c>
      <c r="C499" s="38">
        <f t="shared" si="14"/>
        <v>7.3633365769576846E-3</v>
      </c>
      <c r="D499" s="6">
        <f t="shared" si="15"/>
        <v>0</v>
      </c>
    </row>
    <row r="500" spans="1:4" x14ac:dyDescent="0.25">
      <c r="A500" s="4">
        <v>39801</v>
      </c>
      <c r="B500" s="38">
        <v>3.3274274962735738E-2</v>
      </c>
      <c r="C500" s="38">
        <f t="shared" si="14"/>
        <v>1.1071773742957424E-3</v>
      </c>
      <c r="D500" s="6">
        <f t="shared" si="15"/>
        <v>0</v>
      </c>
    </row>
    <row r="501" spans="1:4" x14ac:dyDescent="0.25">
      <c r="A501" s="4">
        <v>39804</v>
      </c>
      <c r="B501" s="38">
        <v>-2.6404235156746E-2</v>
      </c>
      <c r="C501" s="38">
        <f t="shared" si="14"/>
        <v>6.9718363421274144E-4</v>
      </c>
      <c r="D501" s="6">
        <f t="shared" si="15"/>
        <v>1</v>
      </c>
    </row>
    <row r="502" spans="1:4" x14ac:dyDescent="0.25">
      <c r="A502" s="4">
        <v>39805</v>
      </c>
      <c r="B502" s="38">
        <v>2.2154376409141894E-2</v>
      </c>
      <c r="C502" s="38">
        <f t="shared" si="14"/>
        <v>4.9081639407794284E-4</v>
      </c>
      <c r="D502" s="6">
        <f t="shared" si="15"/>
        <v>0</v>
      </c>
    </row>
    <row r="503" spans="1:4" x14ac:dyDescent="0.25">
      <c r="A503" s="4">
        <v>39806</v>
      </c>
      <c r="B503" s="38">
        <v>-6.1034413095740982E-4</v>
      </c>
      <c r="C503" s="38">
        <f t="shared" si="14"/>
        <v>3.7251995819415584E-7</v>
      </c>
      <c r="D503" s="6">
        <f t="shared" si="15"/>
        <v>0</v>
      </c>
    </row>
    <row r="504" spans="1:4" x14ac:dyDescent="0.25">
      <c r="A504" s="4">
        <v>39808</v>
      </c>
      <c r="B504" s="38">
        <v>-8.7288867808226964E-3</v>
      </c>
      <c r="C504" s="38">
        <f t="shared" si="14"/>
        <v>7.6193464432421212E-5</v>
      </c>
      <c r="D504" s="6">
        <f t="shared" si="15"/>
        <v>1</v>
      </c>
    </row>
    <row r="505" spans="1:4" x14ac:dyDescent="0.25">
      <c r="A505" s="4">
        <v>39811</v>
      </c>
      <c r="B505" s="38">
        <v>-1.9600391767708614E-2</v>
      </c>
      <c r="C505" s="38">
        <f t="shared" si="14"/>
        <v>3.8417535744765958E-4</v>
      </c>
      <c r="D505" s="6">
        <f t="shared" si="15"/>
        <v>1</v>
      </c>
    </row>
    <row r="506" spans="1:4" x14ac:dyDescent="0.25">
      <c r="A506" s="4">
        <v>39812</v>
      </c>
      <c r="B506" s="38">
        <v>1.0163790919458559E-2</v>
      </c>
      <c r="C506" s="38">
        <f t="shared" si="14"/>
        <v>1.0330264585446825E-4</v>
      </c>
      <c r="D506" s="6">
        <f t="shared" si="15"/>
        <v>0</v>
      </c>
    </row>
    <row r="507" spans="1:4" x14ac:dyDescent="0.25">
      <c r="A507" s="4">
        <v>39813</v>
      </c>
      <c r="B507" s="38">
        <v>2.3736295249999859E-2</v>
      </c>
      <c r="C507" s="38">
        <f t="shared" si="14"/>
        <v>5.634117121951659E-4</v>
      </c>
      <c r="D507" s="6">
        <f t="shared" si="15"/>
        <v>0</v>
      </c>
    </row>
    <row r="508" spans="1:4" x14ac:dyDescent="0.25">
      <c r="A508" s="10"/>
    </row>
    <row r="509" spans="1:4" x14ac:dyDescent="0.25">
      <c r="A509" s="41"/>
    </row>
    <row r="510" spans="1:4" x14ac:dyDescent="0.25">
      <c r="A510" s="41"/>
    </row>
    <row r="511" spans="1:4" x14ac:dyDescent="0.25">
      <c r="A511" s="42"/>
    </row>
    <row r="512" spans="1:4" x14ac:dyDescent="0.25">
      <c r="A512" s="24"/>
    </row>
    <row r="513" spans="1:1" x14ac:dyDescent="0.25">
      <c r="A513" s="24"/>
    </row>
    <row r="514" spans="1:1" x14ac:dyDescent="0.25">
      <c r="A514" s="43"/>
    </row>
    <row r="515" spans="1:1" x14ac:dyDescent="0.25">
      <c r="A515" s="24"/>
    </row>
    <row r="516" spans="1:1" x14ac:dyDescent="0.25">
      <c r="A516" s="24"/>
    </row>
    <row r="517" spans="1:1" x14ac:dyDescent="0.25">
      <c r="A517" s="41"/>
    </row>
    <row r="518" spans="1:1" x14ac:dyDescent="0.25">
      <c r="A518" s="41"/>
    </row>
    <row r="519" spans="1:1" x14ac:dyDescent="0.25">
      <c r="A519" s="44"/>
    </row>
    <row r="520" spans="1:1" x14ac:dyDescent="0.25">
      <c r="A520" s="44"/>
    </row>
    <row r="521" spans="1:1" x14ac:dyDescent="0.25">
      <c r="A521" s="44"/>
    </row>
    <row r="522" spans="1:1" x14ac:dyDescent="0.25">
      <c r="A522" s="44"/>
    </row>
    <row r="523" spans="1:1" x14ac:dyDescent="0.25">
      <c r="A523" s="10"/>
    </row>
    <row r="524" spans="1:1" x14ac:dyDescent="0.25">
      <c r="A524" s="10"/>
    </row>
    <row r="525" spans="1:1" x14ac:dyDescent="0.25">
      <c r="A525" s="10"/>
    </row>
    <row r="526" spans="1:1" x14ac:dyDescent="0.25">
      <c r="A526" s="10"/>
    </row>
  </sheetData>
  <mergeCells count="2">
    <mergeCell ref="A1:D1"/>
    <mergeCell ref="F1:I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1231-66CB-4924-929E-0556215F14D5}">
  <dimension ref="A1:AD557"/>
  <sheetViews>
    <sheetView showGridLines="0" tabSelected="1" workbookViewId="0">
      <selection activeCell="B508" sqref="B508"/>
    </sheetView>
  </sheetViews>
  <sheetFormatPr defaultRowHeight="15" x14ac:dyDescent="0.25"/>
  <cols>
    <col min="1" max="3" width="12.7109375" style="2" customWidth="1"/>
    <col min="4" max="7" width="10.7109375" style="2" customWidth="1"/>
    <col min="8" max="8" width="5" style="2" customWidth="1"/>
    <col min="9" max="9" width="15.7109375" style="2" customWidth="1"/>
    <col min="10" max="11" width="10.7109375" style="2" customWidth="1"/>
    <col min="12" max="17" width="9.140625" style="2"/>
    <col min="18" max="30" width="9.140625" style="1"/>
  </cols>
  <sheetData>
    <row r="1" spans="1:30" x14ac:dyDescent="0.25">
      <c r="A1" s="65" t="s">
        <v>31</v>
      </c>
      <c r="B1" s="66"/>
      <c r="C1" s="66"/>
      <c r="D1" s="66"/>
      <c r="E1" s="66"/>
      <c r="F1" s="66"/>
      <c r="G1" s="67"/>
      <c r="I1" s="65" t="s">
        <v>50</v>
      </c>
      <c r="J1" s="66"/>
      <c r="K1" s="67"/>
      <c r="AD1"/>
    </row>
    <row r="2" spans="1:30" x14ac:dyDescent="0.25">
      <c r="A2" s="35"/>
      <c r="B2" s="70" t="s">
        <v>3</v>
      </c>
      <c r="C2" s="70"/>
      <c r="D2" s="70" t="s">
        <v>44</v>
      </c>
      <c r="E2" s="70"/>
      <c r="F2" s="70" t="s">
        <v>59</v>
      </c>
      <c r="G2" s="71"/>
      <c r="I2" s="35"/>
      <c r="J2" s="68" t="s">
        <v>59</v>
      </c>
      <c r="K2" s="69"/>
      <c r="AB2"/>
      <c r="AC2"/>
      <c r="AD2"/>
    </row>
    <row r="3" spans="1:30" x14ac:dyDescent="0.25">
      <c r="A3" s="30" t="s">
        <v>0</v>
      </c>
      <c r="B3" s="28" t="s">
        <v>43</v>
      </c>
      <c r="C3" s="28" t="s">
        <v>42</v>
      </c>
      <c r="D3" s="28" t="s">
        <v>43</v>
      </c>
      <c r="E3" s="28" t="s">
        <v>42</v>
      </c>
      <c r="F3" s="28" t="s">
        <v>43</v>
      </c>
      <c r="G3" s="31" t="s">
        <v>42</v>
      </c>
      <c r="I3" s="30" t="s">
        <v>51</v>
      </c>
      <c r="J3" s="28" t="s">
        <v>43</v>
      </c>
      <c r="K3" s="31" t="s">
        <v>42</v>
      </c>
      <c r="AB3"/>
      <c r="AC3"/>
      <c r="AD3"/>
    </row>
    <row r="4" spans="1:30" x14ac:dyDescent="0.25">
      <c r="A4" s="4">
        <v>39080</v>
      </c>
      <c r="B4" s="5">
        <v>34.25</v>
      </c>
      <c r="C4" s="5">
        <f>VLOOKUP($A4,'Daily adjusted prices'!$C$5:$D$528,2,FALSE)</f>
        <v>6970.81</v>
      </c>
      <c r="D4" s="6"/>
      <c r="E4" s="6"/>
      <c r="F4" s="6"/>
      <c r="G4" s="6"/>
      <c r="I4" s="25" t="s">
        <v>5</v>
      </c>
      <c r="J4" s="2">
        <f>COUNT(F$5:F$508)</f>
        <v>504</v>
      </c>
      <c r="K4" s="2">
        <f>COUNT(G$5:G$508)</f>
        <v>504</v>
      </c>
      <c r="AB4"/>
      <c r="AC4"/>
      <c r="AD4"/>
    </row>
    <row r="5" spans="1:30" x14ac:dyDescent="0.25">
      <c r="A5" s="4">
        <v>39085</v>
      </c>
      <c r="B5" s="5">
        <v>34.950000000000003</v>
      </c>
      <c r="C5" s="5">
        <f>VLOOKUP($A5,'Daily adjusted prices'!$C$5:$D$528,2,FALSE)</f>
        <v>7113.18</v>
      </c>
      <c r="D5" s="38">
        <f>B5/B4-1</f>
        <v>2.0437956204379715E-2</v>
      </c>
      <c r="E5" s="38">
        <f>C5/C4-1</f>
        <v>2.0423738417773452E-2</v>
      </c>
      <c r="F5" s="38">
        <f>LN(B5/B4)</f>
        <v>2.0231903971585117E-2</v>
      </c>
      <c r="G5" s="38">
        <f>LN(C5/C4)</f>
        <v>2.0217970850449119E-2</v>
      </c>
      <c r="I5" s="2" t="s">
        <v>4</v>
      </c>
      <c r="J5" s="46">
        <f>AVERAGE(F$5:F$508)</f>
        <v>-1.485466909662492E-3</v>
      </c>
      <c r="K5" s="46">
        <f>AVERAGE(G$5:G$508)</f>
        <v>-1.4872744007712287E-3</v>
      </c>
      <c r="AB5"/>
      <c r="AC5"/>
      <c r="AD5"/>
    </row>
    <row r="6" spans="1:30" x14ac:dyDescent="0.25">
      <c r="A6" s="4">
        <v>39086</v>
      </c>
      <c r="B6" s="5">
        <v>34.75</v>
      </c>
      <c r="C6" s="5">
        <f>VLOOKUP($A6,'Daily adjusted prices'!$C$5:$D$528,2,FALSE)</f>
        <v>7071.97</v>
      </c>
      <c r="D6" s="38">
        <f t="shared" ref="D6:D69" si="0">B6/B5-1</f>
        <v>-5.7224606580830173E-3</v>
      </c>
      <c r="E6" s="38">
        <f t="shared" ref="E6:E69" si="1">C6/C5-1</f>
        <v>-5.7934707121146678E-3</v>
      </c>
      <c r="F6" s="38">
        <f t="shared" ref="F6:F69" si="2">LN(B6/B5)</f>
        <v>-5.7388966690181667E-3</v>
      </c>
      <c r="G6" s="38">
        <f t="shared" ref="G6:G69" si="3">LN(C6/C5)</f>
        <v>-5.8103179644482745E-3</v>
      </c>
      <c r="I6" s="2" t="s">
        <v>45</v>
      </c>
      <c r="J6" s="46">
        <f>STDEV(F$5:F$508)</f>
        <v>2.6175113928108704E-2</v>
      </c>
      <c r="K6" s="46">
        <f>STDEV(G$5:G$508)</f>
        <v>2.617034177383535E-2</v>
      </c>
      <c r="AB6"/>
      <c r="AC6"/>
      <c r="AD6"/>
    </row>
    <row r="7" spans="1:30" x14ac:dyDescent="0.25">
      <c r="A7" s="4">
        <v>39087</v>
      </c>
      <c r="B7" s="5">
        <v>34.58</v>
      </c>
      <c r="C7" s="5">
        <f>VLOOKUP($A7,'Daily adjusted prices'!$C$5:$D$528,2,FALSE)</f>
        <v>7036.38</v>
      </c>
      <c r="D7" s="38">
        <f t="shared" si="0"/>
        <v>-4.8920863309352969E-3</v>
      </c>
      <c r="E7" s="38">
        <f t="shared" si="1"/>
        <v>-5.0325439728958754E-3</v>
      </c>
      <c r="F7" s="38">
        <f t="shared" si="2"/>
        <v>-4.9040917556567414E-3</v>
      </c>
      <c r="G7" s="38">
        <f t="shared" si="3"/>
        <v>-5.0452498688946818E-3</v>
      </c>
      <c r="I7" s="2" t="s">
        <v>46</v>
      </c>
      <c r="J7" s="46">
        <f>SKEW(F$5:F$508)</f>
        <v>-0.33477931956660728</v>
      </c>
      <c r="K7" s="46">
        <f>SKEW(G$5:G$508)</f>
        <v>-0.33375709246899166</v>
      </c>
      <c r="AB7"/>
      <c r="AC7"/>
      <c r="AD7"/>
    </row>
    <row r="8" spans="1:30" x14ac:dyDescent="0.25">
      <c r="A8" s="4">
        <v>39090</v>
      </c>
      <c r="B8" s="5">
        <v>34.57</v>
      </c>
      <c r="C8" s="5">
        <f>VLOOKUP($A8,'Daily adjusted prices'!$C$5:$D$528,2,FALSE)</f>
        <v>7034.5</v>
      </c>
      <c r="D8" s="38">
        <f t="shared" si="0"/>
        <v>-2.8918449971071514E-4</v>
      </c>
      <c r="E8" s="38">
        <f t="shared" si="1"/>
        <v>-2.6718284117688285E-4</v>
      </c>
      <c r="F8" s="38">
        <f t="shared" si="2"/>
        <v>-2.8922632161117618E-4</v>
      </c>
      <c r="G8" s="38">
        <f t="shared" si="3"/>
        <v>-2.6721854087123132E-4</v>
      </c>
      <c r="I8" s="2" t="s">
        <v>47</v>
      </c>
      <c r="J8" s="46">
        <f>MIN(F$5:F$508)</f>
        <v>-0.13682508270184884</v>
      </c>
      <c r="K8" s="46">
        <f>MIN(G$5:G$508)</f>
        <v>-0.13684097476303544</v>
      </c>
      <c r="AB8"/>
      <c r="AC8"/>
      <c r="AD8"/>
    </row>
    <row r="9" spans="1:30" x14ac:dyDescent="0.25">
      <c r="A9" s="4">
        <v>39091</v>
      </c>
      <c r="B9" s="5">
        <v>34.57</v>
      </c>
      <c r="C9" s="5">
        <f>VLOOKUP($A9,'Daily adjusted prices'!$C$5:$D$528,2,FALSE)</f>
        <v>7034.5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I9" s="2" t="s">
        <v>48</v>
      </c>
      <c r="J9" s="46">
        <f>MEDIAN(F$5:F$508)</f>
        <v>-3.254978377593942E-4</v>
      </c>
      <c r="K9" s="46">
        <f>MEDIAN(G$5:G$508)</f>
        <v>-3.103856473699248E-4</v>
      </c>
      <c r="AB9"/>
      <c r="AC9"/>
      <c r="AD9"/>
    </row>
    <row r="10" spans="1:30" x14ac:dyDescent="0.25">
      <c r="A10" s="4">
        <v>39092</v>
      </c>
      <c r="B10" s="5">
        <v>34.58</v>
      </c>
      <c r="C10" s="5">
        <f>VLOOKUP($A10,'Daily adjusted prices'!$C$5:$D$528,2,FALSE)</f>
        <v>7036.38</v>
      </c>
      <c r="D10" s="38">
        <f t="shared" si="0"/>
        <v>2.8926815157648278E-4</v>
      </c>
      <c r="E10" s="38">
        <f t="shared" si="1"/>
        <v>2.6725424692597421E-4</v>
      </c>
      <c r="F10" s="38">
        <f t="shared" si="2"/>
        <v>2.8922632161124795E-4</v>
      </c>
      <c r="G10" s="38">
        <f t="shared" si="3"/>
        <v>2.6721854087131242E-4</v>
      </c>
      <c r="I10" s="2" t="s">
        <v>49</v>
      </c>
      <c r="J10" s="46">
        <f>MAX(F$5:F$508)</f>
        <v>0.12759665710470811</v>
      </c>
      <c r="K10" s="46">
        <f>MAX(G$5:G$508)</f>
        <v>0.1276263844005617</v>
      </c>
      <c r="AB10"/>
      <c r="AC10"/>
      <c r="AD10"/>
    </row>
    <row r="11" spans="1:30" x14ac:dyDescent="0.25">
      <c r="A11" s="4">
        <v>39093</v>
      </c>
      <c r="B11" s="5">
        <v>34.909999999999997</v>
      </c>
      <c r="C11" s="5">
        <f>VLOOKUP($A11,'Daily adjusted prices'!$C$5:$D$528,2,FALSE)</f>
        <v>7103.82</v>
      </c>
      <c r="D11" s="38">
        <f t="shared" si="0"/>
        <v>9.5430884904568192E-3</v>
      </c>
      <c r="E11" s="38">
        <f t="shared" si="1"/>
        <v>9.5844738345569613E-3</v>
      </c>
      <c r="F11" s="38">
        <f t="shared" si="2"/>
        <v>9.4978408618001317E-3</v>
      </c>
      <c r="G11" s="38">
        <f t="shared" si="3"/>
        <v>9.5388341550205775E-3</v>
      </c>
      <c r="J11" s="46"/>
      <c r="K11" s="46"/>
      <c r="AB11"/>
      <c r="AC11"/>
      <c r="AD11"/>
    </row>
    <row r="12" spans="1:30" x14ac:dyDescent="0.25">
      <c r="A12" s="4">
        <v>39094</v>
      </c>
      <c r="B12" s="5">
        <v>34.880000000000003</v>
      </c>
      <c r="C12" s="5">
        <f>VLOOKUP($A12,'Daily adjusted prices'!$C$5:$D$528,2,FALSE)</f>
        <v>7098.2</v>
      </c>
      <c r="D12" s="38">
        <f t="shared" si="0"/>
        <v>-8.5935262102532217E-4</v>
      </c>
      <c r="E12" s="38">
        <f t="shared" si="1"/>
        <v>-7.911236489662743E-4</v>
      </c>
      <c r="F12" s="38">
        <f t="shared" si="2"/>
        <v>-8.5972207616561379E-4</v>
      </c>
      <c r="G12" s="38">
        <f t="shared" si="3"/>
        <v>-7.914367524268441E-4</v>
      </c>
      <c r="I12" s="2" t="s">
        <v>52</v>
      </c>
      <c r="J12" s="27">
        <f>$B$508/$B$4-1</f>
        <v>-0.52700729927007295</v>
      </c>
      <c r="K12" s="27">
        <f>$C$508/$C$4-1</f>
        <v>-0.52743798783785534</v>
      </c>
      <c r="AB12"/>
      <c r="AC12"/>
      <c r="AD12"/>
    </row>
    <row r="13" spans="1:30" x14ac:dyDescent="0.25">
      <c r="A13" s="4">
        <v>39098</v>
      </c>
      <c r="B13" s="5">
        <v>35.08</v>
      </c>
      <c r="C13" s="5">
        <f>VLOOKUP($A13,'Daily adjusted prices'!$C$5:$D$528,2,FALSE)</f>
        <v>7139.41</v>
      </c>
      <c r="D13" s="38">
        <f t="shared" si="0"/>
        <v>5.7339449541282672E-3</v>
      </c>
      <c r="E13" s="38">
        <f t="shared" si="1"/>
        <v>5.8056972190132505E-3</v>
      </c>
      <c r="F13" s="38">
        <f t="shared" si="2"/>
        <v>5.7175684632032398E-3</v>
      </c>
      <c r="G13" s="38">
        <f t="shared" si="3"/>
        <v>5.7889091053771099E-3</v>
      </c>
      <c r="I13" s="2" t="s">
        <v>53</v>
      </c>
      <c r="J13" s="27">
        <f>EXP(J5*J4)-1</f>
        <v>-0.52700729927007295</v>
      </c>
      <c r="K13" s="27">
        <f>EXP(K5*K4)-1</f>
        <v>-0.527437987837855</v>
      </c>
      <c r="AB13"/>
      <c r="AC13"/>
      <c r="AD13"/>
    </row>
    <row r="14" spans="1:30" x14ac:dyDescent="0.25">
      <c r="A14" s="4">
        <v>39099</v>
      </c>
      <c r="B14" s="5">
        <v>34.96</v>
      </c>
      <c r="C14" s="5">
        <f>VLOOKUP($A14,'Daily adjusted prices'!$C$5:$D$528,2,FALSE)</f>
        <v>7115.06</v>
      </c>
      <c r="D14" s="38">
        <f t="shared" si="0"/>
        <v>-3.4207525655644E-3</v>
      </c>
      <c r="E14" s="38">
        <f t="shared" si="1"/>
        <v>-3.4106459777487608E-3</v>
      </c>
      <c r="F14" s="38">
        <f t="shared" si="2"/>
        <v>-3.4266167166475555E-3</v>
      </c>
      <c r="G14" s="38">
        <f t="shared" si="3"/>
        <v>-3.4164754894494757E-3</v>
      </c>
      <c r="I14" s="2" t="s">
        <v>54</v>
      </c>
      <c r="J14" s="47">
        <f>J12-J13</f>
        <v>0</v>
      </c>
      <c r="K14" s="47">
        <f>K12-K13</f>
        <v>0</v>
      </c>
      <c r="AB14"/>
      <c r="AC14"/>
      <c r="AD14"/>
    </row>
    <row r="15" spans="1:30" x14ac:dyDescent="0.25">
      <c r="A15" s="4">
        <v>39100</v>
      </c>
      <c r="B15" s="5">
        <v>34.979999999999997</v>
      </c>
      <c r="C15" s="5">
        <f>VLOOKUP($A15,'Daily adjusted prices'!$C$5:$D$528,2,FALSE)</f>
        <v>7118.8</v>
      </c>
      <c r="D15" s="38">
        <f t="shared" si="0"/>
        <v>5.720823798625041E-4</v>
      </c>
      <c r="E15" s="38">
        <f t="shared" si="1"/>
        <v>5.2564560242629454E-4</v>
      </c>
      <c r="F15" s="38">
        <f t="shared" si="2"/>
        <v>5.7191880312110394E-4</v>
      </c>
      <c r="G15" s="38">
        <f t="shared" si="3"/>
        <v>5.2550749917007976E-4</v>
      </c>
      <c r="J15" s="47"/>
      <c r="K15" s="47"/>
      <c r="AB15"/>
      <c r="AC15"/>
      <c r="AD15"/>
    </row>
    <row r="16" spans="1:30" x14ac:dyDescent="0.25">
      <c r="A16" s="4">
        <v>39101</v>
      </c>
      <c r="B16" s="5">
        <v>34.020000000000003</v>
      </c>
      <c r="C16" s="5">
        <f>VLOOKUP($A16,'Daily adjusted prices'!$C$5:$D$528,2,FALSE)</f>
        <v>6922.1</v>
      </c>
      <c r="D16" s="38">
        <f t="shared" si="0"/>
        <v>-2.7444253859348011E-2</v>
      </c>
      <c r="E16" s="38">
        <f t="shared" si="1"/>
        <v>-2.7631061414845171E-2</v>
      </c>
      <c r="F16" s="38">
        <f t="shared" si="2"/>
        <v>-2.7827882622740115E-2</v>
      </c>
      <c r="G16" s="38">
        <f t="shared" si="3"/>
        <v>-2.8019980093185817E-2</v>
      </c>
      <c r="I16" s="2" t="s">
        <v>57</v>
      </c>
      <c r="J16" s="27">
        <f>EXP(J5*252)-1</f>
        <v>-0.31225535208921695</v>
      </c>
      <c r="K16" s="27">
        <f>EXP(K5*252)-1</f>
        <v>-0.31256854002588375</v>
      </c>
      <c r="AB16"/>
      <c r="AC16"/>
      <c r="AD16"/>
    </row>
    <row r="17" spans="1:30" x14ac:dyDescent="0.25">
      <c r="A17" s="4">
        <v>39104</v>
      </c>
      <c r="B17" s="5">
        <v>33.83</v>
      </c>
      <c r="C17" s="5">
        <f>VLOOKUP($A17,'Daily adjusted prices'!$C$5:$D$528,2,FALSE)</f>
        <v>6884.63</v>
      </c>
      <c r="D17" s="38">
        <f t="shared" si="0"/>
        <v>-5.5849500293946308E-3</v>
      </c>
      <c r="E17" s="38">
        <f t="shared" si="1"/>
        <v>-5.4130971814911888E-3</v>
      </c>
      <c r="F17" s="38">
        <f t="shared" si="2"/>
        <v>-5.6006041750987536E-3</v>
      </c>
      <c r="G17" s="38">
        <f t="shared" si="3"/>
        <v>-5.4278010784601623E-3</v>
      </c>
      <c r="I17" s="2" t="s">
        <v>58</v>
      </c>
      <c r="J17" s="47">
        <f>J6*SQRT(252)</f>
        <v>0.41551705195535182</v>
      </c>
      <c r="K17" s="47">
        <f>K6*SQRT(252)</f>
        <v>0.41544129635479982</v>
      </c>
      <c r="AB17"/>
      <c r="AC17"/>
      <c r="AD17"/>
    </row>
    <row r="18" spans="1:30" x14ac:dyDescent="0.25">
      <c r="A18" s="4">
        <v>39105</v>
      </c>
      <c r="B18" s="5">
        <v>33.65</v>
      </c>
      <c r="C18" s="5">
        <f>VLOOKUP($A18,'Daily adjusted prices'!$C$5:$D$528,2,FALSE)</f>
        <v>6847.16</v>
      </c>
      <c r="D18" s="38">
        <f t="shared" si="0"/>
        <v>-5.3207212533253889E-3</v>
      </c>
      <c r="E18" s="38">
        <f t="shared" si="1"/>
        <v>-5.4425582783679261E-3</v>
      </c>
      <c r="F18" s="38">
        <f t="shared" si="2"/>
        <v>-5.3349267018802339E-3</v>
      </c>
      <c r="G18" s="38">
        <f t="shared" si="3"/>
        <v>-5.4574229577971315E-3</v>
      </c>
      <c r="AB18"/>
      <c r="AC18"/>
      <c r="AD18"/>
    </row>
    <row r="19" spans="1:30" x14ac:dyDescent="0.25">
      <c r="A19" s="4">
        <v>39106</v>
      </c>
      <c r="B19" s="5">
        <v>33.729999999999997</v>
      </c>
      <c r="C19" s="5">
        <f>VLOOKUP($A19,'Daily adjusted prices'!$C$5:$D$528,2,FALSE)</f>
        <v>6864.03</v>
      </c>
      <c r="D19" s="38">
        <f t="shared" si="0"/>
        <v>2.3774145616641817E-3</v>
      </c>
      <c r="E19" s="38">
        <f t="shared" si="1"/>
        <v>2.4637952085244663E-3</v>
      </c>
      <c r="F19" s="38">
        <f t="shared" si="2"/>
        <v>2.3745929828220564E-3</v>
      </c>
      <c r="G19" s="38">
        <f t="shared" si="3"/>
        <v>2.460765041230252E-3</v>
      </c>
      <c r="AB19"/>
      <c r="AC19"/>
      <c r="AD19"/>
    </row>
    <row r="20" spans="1:30" x14ac:dyDescent="0.25">
      <c r="A20" s="4">
        <v>39107</v>
      </c>
      <c r="B20" s="5">
        <v>33.450000000000003</v>
      </c>
      <c r="C20" s="5">
        <f>VLOOKUP($A20,'Daily adjusted prices'!$C$5:$D$528,2,FALSE)</f>
        <v>6807.82</v>
      </c>
      <c r="D20" s="38">
        <f t="shared" si="0"/>
        <v>-8.3012155351317451E-3</v>
      </c>
      <c r="E20" s="38">
        <f t="shared" si="1"/>
        <v>-8.1890667727267941E-3</v>
      </c>
      <c r="F20" s="38">
        <f t="shared" si="2"/>
        <v>-8.3358624993212331E-3</v>
      </c>
      <c r="G20" s="38">
        <f t="shared" si="3"/>
        <v>-8.2227813668981006E-3</v>
      </c>
      <c r="AB20"/>
      <c r="AC20"/>
      <c r="AD20"/>
    </row>
    <row r="21" spans="1:30" x14ac:dyDescent="0.25">
      <c r="A21" s="4">
        <v>39108</v>
      </c>
      <c r="B21" s="5">
        <v>33.200000000000003</v>
      </c>
      <c r="C21" s="5">
        <f>VLOOKUP($A21,'Daily adjusted prices'!$C$5:$D$528,2,FALSE)</f>
        <v>6757.24</v>
      </c>
      <c r="D21" s="38">
        <f t="shared" si="0"/>
        <v>-7.4738415545589909E-3</v>
      </c>
      <c r="E21" s="38">
        <f t="shared" si="1"/>
        <v>-7.429691149295925E-3</v>
      </c>
      <c r="F21" s="38">
        <f t="shared" si="2"/>
        <v>-7.5019106517945451E-3</v>
      </c>
      <c r="G21" s="38">
        <f t="shared" si="3"/>
        <v>-7.4574287779937401E-3</v>
      </c>
      <c r="AB21"/>
      <c r="AC21"/>
      <c r="AD21"/>
    </row>
    <row r="22" spans="1:30" x14ac:dyDescent="0.25">
      <c r="A22" s="4">
        <v>39111</v>
      </c>
      <c r="B22" s="5">
        <v>33.32</v>
      </c>
      <c r="C22" s="5">
        <f>VLOOKUP($A22,'Daily adjusted prices'!$C$5:$D$528,2,FALSE)</f>
        <v>6779.72</v>
      </c>
      <c r="D22" s="38">
        <f t="shared" si="0"/>
        <v>3.6144578313253017E-3</v>
      </c>
      <c r="E22" s="38">
        <f t="shared" si="1"/>
        <v>3.3268020671162191E-3</v>
      </c>
      <c r="F22" s="38">
        <f t="shared" si="2"/>
        <v>3.6079413761990835E-3</v>
      </c>
      <c r="G22" s="38">
        <f t="shared" si="3"/>
        <v>3.3212805038290881E-3</v>
      </c>
      <c r="AB22"/>
      <c r="AC22"/>
      <c r="AD22"/>
    </row>
    <row r="23" spans="1:30" x14ac:dyDescent="0.25">
      <c r="A23" s="4">
        <v>39112</v>
      </c>
      <c r="B23" s="5">
        <v>33.17</v>
      </c>
      <c r="C23" s="5">
        <f>VLOOKUP($A23,'Daily adjusted prices'!$C$5:$D$528,2,FALSE)</f>
        <v>6749.75</v>
      </c>
      <c r="D23" s="38">
        <f t="shared" si="0"/>
        <v>-4.5018007202880517E-3</v>
      </c>
      <c r="E23" s="38">
        <f t="shared" si="1"/>
        <v>-4.4205365413321207E-3</v>
      </c>
      <c r="F23" s="38">
        <f t="shared" si="2"/>
        <v>-4.5119643396808263E-3</v>
      </c>
      <c r="G23" s="38">
        <f t="shared" si="3"/>
        <v>-4.4303360029043599E-3</v>
      </c>
      <c r="AB23"/>
      <c r="AC23"/>
      <c r="AD23"/>
    </row>
    <row r="24" spans="1:30" x14ac:dyDescent="0.25">
      <c r="A24" s="4">
        <v>39113</v>
      </c>
      <c r="B24" s="5">
        <v>33.19</v>
      </c>
      <c r="C24" s="5">
        <f>VLOOKUP($A24,'Daily adjusted prices'!$C$5:$D$528,2,FALSE)</f>
        <v>6753.5</v>
      </c>
      <c r="D24" s="38">
        <f t="shared" si="0"/>
        <v>6.0295447693681226E-4</v>
      </c>
      <c r="E24" s="38">
        <f t="shared" si="1"/>
        <v>5.5557613244938686E-4</v>
      </c>
      <c r="F24" s="38">
        <f t="shared" si="2"/>
        <v>6.0277277292201384E-4</v>
      </c>
      <c r="G24" s="38">
        <f t="shared" si="3"/>
        <v>5.5542185716837768E-4</v>
      </c>
      <c r="AB24"/>
      <c r="AC24"/>
      <c r="AD24"/>
    </row>
    <row r="25" spans="1:30" x14ac:dyDescent="0.25">
      <c r="A25" s="4">
        <v>39114</v>
      </c>
      <c r="B25" s="5">
        <v>33.35</v>
      </c>
      <c r="C25" s="5">
        <f>VLOOKUP($A25,'Daily adjusted prices'!$C$5:$D$528,2,FALSE)</f>
        <v>6787.22</v>
      </c>
      <c r="D25" s="38">
        <f t="shared" si="0"/>
        <v>4.8207291352817538E-3</v>
      </c>
      <c r="E25" s="38">
        <f t="shared" si="1"/>
        <v>4.9929666099060022E-3</v>
      </c>
      <c r="F25" s="38">
        <f t="shared" si="2"/>
        <v>4.8091466297495227E-3</v>
      </c>
      <c r="G25" s="38">
        <f t="shared" si="3"/>
        <v>4.9805430884466905E-3</v>
      </c>
      <c r="AB25"/>
      <c r="AC25"/>
      <c r="AD25"/>
    </row>
    <row r="26" spans="1:30" x14ac:dyDescent="0.25">
      <c r="A26" s="4">
        <v>39115</v>
      </c>
      <c r="B26" s="5">
        <v>33.39</v>
      </c>
      <c r="C26" s="5">
        <f>VLOOKUP($A26,'Daily adjusted prices'!$C$5:$D$528,2,FALSE)</f>
        <v>6794.71</v>
      </c>
      <c r="D26" s="38">
        <f t="shared" si="0"/>
        <v>1.1994002998501063E-3</v>
      </c>
      <c r="E26" s="38">
        <f t="shared" si="1"/>
        <v>1.103544602944817E-3</v>
      </c>
      <c r="F26" s="38">
        <f t="shared" si="2"/>
        <v>1.1986815939304609E-3</v>
      </c>
      <c r="G26" s="38">
        <f t="shared" si="3"/>
        <v>1.1029361451985057E-3</v>
      </c>
      <c r="AB26"/>
      <c r="AC26"/>
      <c r="AD26"/>
    </row>
    <row r="27" spans="1:30" x14ac:dyDescent="0.25">
      <c r="A27" s="4">
        <v>39118</v>
      </c>
      <c r="B27" s="5">
        <v>33.479999999999997</v>
      </c>
      <c r="C27" s="5">
        <f>VLOOKUP($A27,'Daily adjusted prices'!$C$5:$D$528,2,FALSE)</f>
        <v>6813.45</v>
      </c>
      <c r="D27" s="38">
        <f t="shared" si="0"/>
        <v>2.6954177897573484E-3</v>
      </c>
      <c r="E27" s="38">
        <f t="shared" si="1"/>
        <v>2.7580279364387561E-3</v>
      </c>
      <c r="F27" s="38">
        <f t="shared" si="2"/>
        <v>2.691791665711353E-3</v>
      </c>
      <c r="G27" s="38">
        <f t="shared" si="3"/>
        <v>2.7542315561363113E-3</v>
      </c>
      <c r="AB27"/>
      <c r="AC27"/>
      <c r="AD27"/>
    </row>
    <row r="28" spans="1:30" x14ac:dyDescent="0.25">
      <c r="A28" s="4">
        <v>39119</v>
      </c>
      <c r="B28" s="5">
        <v>33.43</v>
      </c>
      <c r="C28" s="5">
        <f>VLOOKUP($A28,'Daily adjusted prices'!$C$5:$D$528,2,FALSE)</f>
        <v>6802.2</v>
      </c>
      <c r="D28" s="38">
        <f t="shared" si="0"/>
        <v>-1.4934289127837008E-3</v>
      </c>
      <c r="E28" s="38">
        <f t="shared" si="1"/>
        <v>-1.6511458952512825E-3</v>
      </c>
      <c r="F28" s="38">
        <f t="shared" si="2"/>
        <v>-1.4945451892672784E-3</v>
      </c>
      <c r="G28" s="38">
        <f t="shared" si="3"/>
        <v>-1.6525105389924642E-3</v>
      </c>
      <c r="AB28"/>
      <c r="AC28"/>
      <c r="AD28"/>
    </row>
    <row r="29" spans="1:30" x14ac:dyDescent="0.25">
      <c r="A29" s="4">
        <v>39120</v>
      </c>
      <c r="B29" s="5">
        <v>33.229999999999997</v>
      </c>
      <c r="C29" s="5">
        <f>VLOOKUP($A29,'Daily adjusted prices'!$C$5:$D$528,2,FALSE)</f>
        <v>6762.86</v>
      </c>
      <c r="D29" s="38">
        <f t="shared" si="0"/>
        <v>-5.9826503140891774E-3</v>
      </c>
      <c r="E29" s="38">
        <f t="shared" si="1"/>
        <v>-5.7834230102026263E-3</v>
      </c>
      <c r="F29" s="38">
        <f t="shared" si="2"/>
        <v>-6.0006180655043659E-3</v>
      </c>
      <c r="G29" s="38">
        <f t="shared" si="3"/>
        <v>-5.8002117633279941E-3</v>
      </c>
      <c r="AB29"/>
      <c r="AC29"/>
      <c r="AD29"/>
    </row>
    <row r="30" spans="1:30" x14ac:dyDescent="0.25">
      <c r="A30" s="4">
        <v>39121</v>
      </c>
      <c r="B30" s="5">
        <v>32.9</v>
      </c>
      <c r="C30" s="5">
        <f>VLOOKUP($A30,'Daily adjusted prices'!$C$5:$D$528,2,FALSE)</f>
        <v>6695.42</v>
      </c>
      <c r="D30" s="38">
        <f t="shared" si="0"/>
        <v>-9.930785434847933E-3</v>
      </c>
      <c r="E30" s="38">
        <f t="shared" si="1"/>
        <v>-9.9721123903200315E-3</v>
      </c>
      <c r="F30" s="38">
        <f t="shared" si="2"/>
        <v>-9.9804245951766075E-3</v>
      </c>
      <c r="G30" s="38">
        <f t="shared" si="3"/>
        <v>-1.0022166947541759E-2</v>
      </c>
      <c r="AB30"/>
      <c r="AC30"/>
      <c r="AD30"/>
    </row>
    <row r="31" spans="1:30" x14ac:dyDescent="0.25">
      <c r="A31" s="4">
        <v>39122</v>
      </c>
      <c r="B31" s="5">
        <v>32.71</v>
      </c>
      <c r="C31" s="5">
        <f>VLOOKUP($A31,'Daily adjusted prices'!$C$5:$D$528,2,FALSE)</f>
        <v>6656.08</v>
      </c>
      <c r="D31" s="38">
        <f t="shared" si="0"/>
        <v>-5.7750759878418823E-3</v>
      </c>
      <c r="E31" s="38">
        <f t="shared" si="1"/>
        <v>-5.8756582858132678E-3</v>
      </c>
      <c r="F31" s="38">
        <f t="shared" si="2"/>
        <v>-5.7918162210336029E-3</v>
      </c>
      <c r="G31" s="38">
        <f t="shared" si="3"/>
        <v>-5.8929878811548311E-3</v>
      </c>
      <c r="AB31"/>
      <c r="AC31"/>
      <c r="AD31"/>
    </row>
    <row r="32" spans="1:30" x14ac:dyDescent="0.25">
      <c r="A32" s="4">
        <v>39125</v>
      </c>
      <c r="B32" s="5">
        <v>32.81</v>
      </c>
      <c r="C32" s="5">
        <f>VLOOKUP($A32,'Daily adjusted prices'!$C$5:$D$528,2,FALSE)</f>
        <v>6676.69</v>
      </c>
      <c r="D32" s="38">
        <f t="shared" si="0"/>
        <v>3.0571690614491498E-3</v>
      </c>
      <c r="E32" s="38">
        <f t="shared" si="1"/>
        <v>3.0964171103711191E-3</v>
      </c>
      <c r="F32" s="38">
        <f t="shared" si="2"/>
        <v>3.0525054227177736E-3</v>
      </c>
      <c r="G32" s="38">
        <f t="shared" si="3"/>
        <v>3.091633083927273E-3</v>
      </c>
      <c r="AB32"/>
      <c r="AC32"/>
      <c r="AD32"/>
    </row>
    <row r="33" spans="1:30" x14ac:dyDescent="0.25">
      <c r="A33" s="4">
        <v>39126</v>
      </c>
      <c r="B33" s="5">
        <v>32.93</v>
      </c>
      <c r="C33" s="5">
        <f>VLOOKUP($A33,'Daily adjusted prices'!$C$5:$D$528,2,FALSE)</f>
        <v>6701.04</v>
      </c>
      <c r="D33" s="38">
        <f t="shared" si="0"/>
        <v>3.6574215178297731E-3</v>
      </c>
      <c r="E33" s="38">
        <f t="shared" si="1"/>
        <v>3.6470167103759277E-3</v>
      </c>
      <c r="F33" s="38">
        <f t="shared" si="2"/>
        <v>3.6507494152624945E-3</v>
      </c>
      <c r="G33" s="38">
        <f t="shared" si="3"/>
        <v>3.6403824701636009E-3</v>
      </c>
      <c r="AB33"/>
      <c r="AC33"/>
      <c r="AD33"/>
    </row>
    <row r="34" spans="1:30" x14ac:dyDescent="0.25">
      <c r="A34" s="4">
        <v>39127</v>
      </c>
      <c r="B34" s="5">
        <v>33.57</v>
      </c>
      <c r="C34" s="5">
        <f>VLOOKUP($A34,'Daily adjusted prices'!$C$5:$D$528,2,FALSE)</f>
        <v>6832.18</v>
      </c>
      <c r="D34" s="38">
        <f t="shared" si="0"/>
        <v>1.9435165502581286E-2</v>
      </c>
      <c r="E34" s="38">
        <f t="shared" si="1"/>
        <v>1.9570096582023133E-2</v>
      </c>
      <c r="F34" s="38">
        <f t="shared" si="2"/>
        <v>1.9248714603670693E-2</v>
      </c>
      <c r="G34" s="38">
        <f t="shared" si="3"/>
        <v>1.938106451188119E-2</v>
      </c>
      <c r="AB34"/>
      <c r="AC34"/>
      <c r="AD34"/>
    </row>
    <row r="35" spans="1:30" x14ac:dyDescent="0.25">
      <c r="A35" s="4">
        <v>39128</v>
      </c>
      <c r="B35" s="5">
        <v>33.270000000000003</v>
      </c>
      <c r="C35" s="5">
        <f>VLOOKUP($A35,'Daily adjusted prices'!$C$5:$D$528,2,FALSE)</f>
        <v>6770.36</v>
      </c>
      <c r="D35" s="38">
        <f t="shared" si="0"/>
        <v>-8.936550491510209E-3</v>
      </c>
      <c r="E35" s="38">
        <f t="shared" si="1"/>
        <v>-9.0483564543090145E-3</v>
      </c>
      <c r="F35" s="38">
        <f t="shared" si="2"/>
        <v>-8.9767209615581288E-3</v>
      </c>
      <c r="G35" s="38">
        <f t="shared" si="3"/>
        <v>-9.0895414575364025E-3</v>
      </c>
      <c r="AB35"/>
      <c r="AC35"/>
      <c r="AD35"/>
    </row>
    <row r="36" spans="1:30" x14ac:dyDescent="0.25">
      <c r="A36" s="4">
        <v>39129</v>
      </c>
      <c r="B36" s="5">
        <v>33.020000000000003</v>
      </c>
      <c r="C36" s="5">
        <f>VLOOKUP($A36,'Daily adjusted prices'!$C$5:$D$528,2,FALSE)</f>
        <v>6719.78</v>
      </c>
      <c r="D36" s="38">
        <f t="shared" si="0"/>
        <v>-7.5142771265404029E-3</v>
      </c>
      <c r="E36" s="38">
        <f t="shared" si="1"/>
        <v>-7.4707991894079617E-3</v>
      </c>
      <c r="F36" s="38">
        <f t="shared" si="2"/>
        <v>-7.5426515384033836E-3</v>
      </c>
      <c r="G36" s="38">
        <f t="shared" si="3"/>
        <v>-7.4988453819653236E-3</v>
      </c>
      <c r="AB36"/>
      <c r="AC36"/>
      <c r="AD36"/>
    </row>
    <row r="37" spans="1:30" x14ac:dyDescent="0.25">
      <c r="A37" s="4">
        <v>39133</v>
      </c>
      <c r="B37" s="5">
        <v>33.24</v>
      </c>
      <c r="C37" s="5">
        <f>VLOOKUP($A37,'Daily adjusted prices'!$C$5:$D$528,2,FALSE)</f>
        <v>6764.73</v>
      </c>
      <c r="D37" s="38">
        <f t="shared" si="0"/>
        <v>6.6626287098727754E-3</v>
      </c>
      <c r="E37" s="38">
        <f t="shared" si="1"/>
        <v>6.6892070871367171E-3</v>
      </c>
      <c r="F37" s="38">
        <f t="shared" si="2"/>
        <v>6.6405314952654631E-3</v>
      </c>
      <c r="G37" s="38">
        <f t="shared" si="3"/>
        <v>6.666933614152909E-3</v>
      </c>
      <c r="AB37"/>
      <c r="AC37"/>
      <c r="AD37"/>
    </row>
    <row r="38" spans="1:30" x14ac:dyDescent="0.25">
      <c r="A38" s="4">
        <v>39134</v>
      </c>
      <c r="B38" s="5">
        <v>33.06</v>
      </c>
      <c r="C38" s="5">
        <f>VLOOKUP($A38,'Daily adjusted prices'!$C$5:$D$528,2,FALSE)</f>
        <v>6727.27</v>
      </c>
      <c r="D38" s="38">
        <f t="shared" si="0"/>
        <v>-5.4151624548736121E-3</v>
      </c>
      <c r="E38" s="38">
        <f t="shared" si="1"/>
        <v>-5.5375454748377573E-3</v>
      </c>
      <c r="F38" s="38">
        <f t="shared" si="2"/>
        <v>-5.4298775943692878E-3</v>
      </c>
      <c r="G38" s="38">
        <f t="shared" si="3"/>
        <v>-5.5529345177581738E-3</v>
      </c>
      <c r="AB38"/>
      <c r="AC38"/>
      <c r="AD38"/>
    </row>
    <row r="39" spans="1:30" x14ac:dyDescent="0.25">
      <c r="A39" s="4">
        <v>39135</v>
      </c>
      <c r="B39" s="5">
        <v>32.840000000000003</v>
      </c>
      <c r="C39" s="5">
        <f>VLOOKUP($A39,'Daily adjusted prices'!$C$5:$D$528,2,FALSE)</f>
        <v>6684.18</v>
      </c>
      <c r="D39" s="38">
        <f t="shared" si="0"/>
        <v>-6.6545674531155452E-3</v>
      </c>
      <c r="E39" s="38">
        <f t="shared" si="1"/>
        <v>-6.4052728670025427E-3</v>
      </c>
      <c r="F39" s="38">
        <f t="shared" si="2"/>
        <v>-6.6768078086506455E-3</v>
      </c>
      <c r="G39" s="38">
        <f t="shared" si="3"/>
        <v>-6.4258746477231544E-3</v>
      </c>
      <c r="AB39"/>
      <c r="AC39"/>
      <c r="AD39"/>
    </row>
    <row r="40" spans="1:30" x14ac:dyDescent="0.25">
      <c r="A40" s="4">
        <v>39136</v>
      </c>
      <c r="B40" s="5">
        <v>32.57</v>
      </c>
      <c r="C40" s="5">
        <f>VLOOKUP($A40,'Daily adjusted prices'!$C$5:$D$528,2,FALSE)</f>
        <v>6627.54</v>
      </c>
      <c r="D40" s="38">
        <f t="shared" si="0"/>
        <v>-8.221680876979387E-3</v>
      </c>
      <c r="E40" s="38">
        <f t="shared" si="1"/>
        <v>-8.4737394863693138E-3</v>
      </c>
      <c r="F40" s="38">
        <f t="shared" si="2"/>
        <v>-8.2556652960854432E-3</v>
      </c>
      <c r="G40" s="38">
        <f t="shared" si="3"/>
        <v>-8.5098457314406444E-3</v>
      </c>
      <c r="AB40"/>
      <c r="AC40"/>
      <c r="AD40"/>
    </row>
    <row r="41" spans="1:30" x14ac:dyDescent="0.25">
      <c r="A41" s="4">
        <v>39139</v>
      </c>
      <c r="B41" s="5">
        <v>32.79</v>
      </c>
      <c r="C41" s="5">
        <f>VLOOKUP($A41,'Daily adjusted prices'!$C$5:$D$528,2,FALSE)</f>
        <v>6672.85</v>
      </c>
      <c r="D41" s="38">
        <f t="shared" si="0"/>
        <v>6.75468222290454E-3</v>
      </c>
      <c r="E41" s="38">
        <f t="shared" si="1"/>
        <v>6.8366241471196076E-3</v>
      </c>
      <c r="F41" s="38">
        <f t="shared" si="2"/>
        <v>6.7319715684147881E-3</v>
      </c>
      <c r="G41" s="38">
        <f t="shared" si="3"/>
        <v>6.8133604023862858E-3</v>
      </c>
      <c r="AB41"/>
      <c r="AC41"/>
      <c r="AD41"/>
    </row>
    <row r="42" spans="1:30" x14ac:dyDescent="0.25">
      <c r="A42" s="4">
        <v>39140</v>
      </c>
      <c r="B42" s="5">
        <v>32.159999999999997</v>
      </c>
      <c r="C42" s="5">
        <f>VLOOKUP($A42,'Daily adjusted prices'!$C$5:$D$528,2,FALSE)</f>
        <v>6544.45</v>
      </c>
      <c r="D42" s="38">
        <f t="shared" si="0"/>
        <v>-1.9213174748399009E-2</v>
      </c>
      <c r="E42" s="38">
        <f t="shared" si="1"/>
        <v>-1.924215290318243E-2</v>
      </c>
      <c r="F42" s="38">
        <f t="shared" si="2"/>
        <v>-1.9400146545791374E-2</v>
      </c>
      <c r="G42" s="38">
        <f t="shared" si="3"/>
        <v>-1.9429692806138158E-2</v>
      </c>
      <c r="AB42"/>
      <c r="AC42"/>
      <c r="AD42"/>
    </row>
    <row r="43" spans="1:30" x14ac:dyDescent="0.25">
      <c r="A43" s="4">
        <v>39141</v>
      </c>
      <c r="B43" s="5">
        <v>32.39</v>
      </c>
      <c r="C43" s="5">
        <f>VLOOKUP($A43,'Daily adjusted prices'!$C$5:$D$528,2,FALSE)</f>
        <v>6591.66</v>
      </c>
      <c r="D43" s="38">
        <f t="shared" si="0"/>
        <v>7.1517412935324653E-3</v>
      </c>
      <c r="E43" s="38">
        <f t="shared" si="1"/>
        <v>7.2137459985177621E-3</v>
      </c>
      <c r="F43" s="38">
        <f t="shared" si="2"/>
        <v>7.1262888724724352E-3</v>
      </c>
      <c r="G43" s="38">
        <f t="shared" si="3"/>
        <v>7.187851389697881E-3</v>
      </c>
      <c r="AB43"/>
      <c r="AC43"/>
      <c r="AD43"/>
    </row>
    <row r="44" spans="1:30" x14ac:dyDescent="0.25">
      <c r="A44" s="4">
        <v>39142</v>
      </c>
      <c r="B44" s="5">
        <v>32.47</v>
      </c>
      <c r="C44" s="5">
        <f>VLOOKUP($A44,'Daily adjusted prices'!$C$5:$D$528,2,FALSE)</f>
        <v>6608.66</v>
      </c>
      <c r="D44" s="38">
        <f t="shared" si="0"/>
        <v>2.4698981167026179E-3</v>
      </c>
      <c r="E44" s="38">
        <f t="shared" si="1"/>
        <v>2.5790165148080746E-3</v>
      </c>
      <c r="F44" s="38">
        <f t="shared" si="2"/>
        <v>2.4668529315165872E-3</v>
      </c>
      <c r="G44" s="38">
        <f t="shared" si="3"/>
        <v>2.5756965586390076E-3</v>
      </c>
      <c r="AB44"/>
      <c r="AC44"/>
      <c r="AD44"/>
    </row>
    <row r="45" spans="1:30" x14ac:dyDescent="0.25">
      <c r="A45" s="4">
        <v>39143</v>
      </c>
      <c r="B45" s="5">
        <v>32.35</v>
      </c>
      <c r="C45" s="5">
        <f>VLOOKUP($A45,'Daily adjusted prices'!$C$5:$D$528,2,FALSE)</f>
        <v>6584.11</v>
      </c>
      <c r="D45" s="38">
        <f t="shared" si="0"/>
        <v>-3.6957191253463861E-3</v>
      </c>
      <c r="E45" s="38">
        <f t="shared" si="1"/>
        <v>-3.7148226720696842E-3</v>
      </c>
      <c r="F45" s="38">
        <f t="shared" si="2"/>
        <v>-3.702565167844926E-3</v>
      </c>
      <c r="G45" s="38">
        <f t="shared" si="3"/>
        <v>-3.7217397616331675E-3</v>
      </c>
      <c r="AB45"/>
      <c r="AC45"/>
      <c r="AD45"/>
    </row>
    <row r="46" spans="1:30" x14ac:dyDescent="0.25">
      <c r="A46" s="4">
        <v>39146</v>
      </c>
      <c r="B46" s="5">
        <v>32.06</v>
      </c>
      <c r="C46" s="5">
        <f>VLOOKUP($A46,'Daily adjusted prices'!$C$5:$D$528,2,FALSE)</f>
        <v>6523.68</v>
      </c>
      <c r="D46" s="38">
        <f t="shared" si="0"/>
        <v>-8.9644513137557835E-3</v>
      </c>
      <c r="E46" s="38">
        <f t="shared" si="1"/>
        <v>-9.1781577160769956E-3</v>
      </c>
      <c r="F46" s="38">
        <f t="shared" si="2"/>
        <v>-9.004873765502663E-3</v>
      </c>
      <c r="G46" s="38">
        <f t="shared" si="3"/>
        <v>-9.2205365110899183E-3</v>
      </c>
      <c r="AB46"/>
      <c r="AC46"/>
      <c r="AD46"/>
    </row>
    <row r="47" spans="1:30" x14ac:dyDescent="0.25">
      <c r="A47" s="4">
        <v>39147</v>
      </c>
      <c r="B47" s="5">
        <v>32.21</v>
      </c>
      <c r="C47" s="5">
        <f>VLOOKUP($A47,'Daily adjusted prices'!$C$5:$D$528,2,FALSE)</f>
        <v>6555.79</v>
      </c>
      <c r="D47" s="38">
        <f t="shared" si="0"/>
        <v>4.6787273861508272E-3</v>
      </c>
      <c r="E47" s="38">
        <f t="shared" si="1"/>
        <v>4.9220685257400643E-3</v>
      </c>
      <c r="F47" s="38">
        <f t="shared" si="2"/>
        <v>4.6678161617004239E-3</v>
      </c>
      <c r="G47" s="38">
        <f t="shared" si="3"/>
        <v>4.9099947488841101E-3</v>
      </c>
      <c r="AB47"/>
      <c r="AC47"/>
      <c r="AD47"/>
    </row>
    <row r="48" spans="1:30" x14ac:dyDescent="0.25">
      <c r="A48" s="4">
        <v>39148</v>
      </c>
      <c r="B48" s="5">
        <v>31.85</v>
      </c>
      <c r="C48" s="5">
        <f>VLOOKUP($A48,'Daily adjusted prices'!$C$5:$D$528,2,FALSE)</f>
        <v>6482.14</v>
      </c>
      <c r="D48" s="38">
        <f t="shared" si="0"/>
        <v>-1.1176653213287757E-2</v>
      </c>
      <c r="E48" s="38">
        <f t="shared" si="1"/>
        <v>-1.1234343992104656E-2</v>
      </c>
      <c r="F48" s="38">
        <f t="shared" si="2"/>
        <v>-1.1239581324935063E-2</v>
      </c>
      <c r="G48" s="38">
        <f t="shared" si="3"/>
        <v>-1.1297925883639363E-2</v>
      </c>
      <c r="AB48"/>
      <c r="AC48"/>
      <c r="AD48"/>
    </row>
    <row r="49" spans="1:30" x14ac:dyDescent="0.25">
      <c r="A49" s="4">
        <v>39149</v>
      </c>
      <c r="B49" s="5">
        <v>31.96</v>
      </c>
      <c r="C49" s="5">
        <f>VLOOKUP($A49,'Daily adjusted prices'!$C$5:$D$528,2,FALSE)</f>
        <v>6504.8</v>
      </c>
      <c r="D49" s="38">
        <f t="shared" si="0"/>
        <v>3.4536891679748383E-3</v>
      </c>
      <c r="E49" s="38">
        <f t="shared" si="1"/>
        <v>3.4957591165880597E-3</v>
      </c>
      <c r="F49" s="38">
        <f t="shared" si="2"/>
        <v>3.4477388799015211E-3</v>
      </c>
      <c r="G49" s="38">
        <f t="shared" si="3"/>
        <v>3.4896631532362011E-3</v>
      </c>
      <c r="AB49"/>
      <c r="AC49"/>
      <c r="AD49"/>
    </row>
    <row r="50" spans="1:30" x14ac:dyDescent="0.25">
      <c r="A50" s="4">
        <v>39150</v>
      </c>
      <c r="B50" s="5">
        <v>31.84</v>
      </c>
      <c r="C50" s="5">
        <f>VLOOKUP($A50,'Daily adjusted prices'!$C$5:$D$528,2,FALSE)</f>
        <v>6480.26</v>
      </c>
      <c r="D50" s="38">
        <f t="shared" si="0"/>
        <v>-3.754693366708417E-3</v>
      </c>
      <c r="E50" s="38">
        <f t="shared" si="1"/>
        <v>-3.7725986963472735E-3</v>
      </c>
      <c r="F50" s="38">
        <f t="shared" si="2"/>
        <v>-3.7617599218916845E-3</v>
      </c>
      <c r="G50" s="38">
        <f t="shared" si="3"/>
        <v>-3.779732895441599E-3</v>
      </c>
      <c r="AB50"/>
      <c r="AC50"/>
      <c r="AD50"/>
    </row>
    <row r="51" spans="1:30" x14ac:dyDescent="0.25">
      <c r="A51" s="4">
        <v>39153</v>
      </c>
      <c r="B51" s="5">
        <v>31.95</v>
      </c>
      <c r="C51" s="5">
        <f>VLOOKUP($A51,'Daily adjusted prices'!$C$5:$D$528,2,FALSE)</f>
        <v>6502.91</v>
      </c>
      <c r="D51" s="38">
        <f t="shared" si="0"/>
        <v>3.4547738693466723E-3</v>
      </c>
      <c r="E51" s="38">
        <f t="shared" si="1"/>
        <v>3.4952301296551358E-3</v>
      </c>
      <c r="F51" s="38">
        <f t="shared" si="2"/>
        <v>3.4488198473614845E-3</v>
      </c>
      <c r="G51" s="38">
        <f t="shared" si="3"/>
        <v>3.4891360089333535E-3</v>
      </c>
      <c r="AB51"/>
      <c r="AC51"/>
      <c r="AD51"/>
    </row>
    <row r="52" spans="1:30" x14ac:dyDescent="0.25">
      <c r="A52" s="4">
        <v>39154</v>
      </c>
      <c r="B52" s="5">
        <v>31.63</v>
      </c>
      <c r="C52" s="5">
        <f>VLOOKUP($A52,'Daily adjusted prices'!$C$5:$D$528,2,FALSE)</f>
        <v>6436.83</v>
      </c>
      <c r="D52" s="38">
        <f t="shared" si="0"/>
        <v>-1.0015649452269182E-2</v>
      </c>
      <c r="E52" s="38">
        <f t="shared" si="1"/>
        <v>-1.0161604573952321E-2</v>
      </c>
      <c r="F52" s="38">
        <f t="shared" si="2"/>
        <v>-1.006614350598635E-2</v>
      </c>
      <c r="G52" s="38">
        <f t="shared" si="3"/>
        <v>-1.0213586121487532E-2</v>
      </c>
      <c r="AB52"/>
      <c r="AC52"/>
      <c r="AD52"/>
    </row>
    <row r="53" spans="1:30" x14ac:dyDescent="0.25">
      <c r="A53" s="4">
        <v>39155</v>
      </c>
      <c r="B53" s="5">
        <v>31.83</v>
      </c>
      <c r="C53" s="5">
        <f>VLOOKUP($A53,'Daily adjusted prices'!$C$5:$D$528,2,FALSE)</f>
        <v>6478.37</v>
      </c>
      <c r="D53" s="38">
        <f t="shared" si="0"/>
        <v>6.3231109705974564E-3</v>
      </c>
      <c r="E53" s="38">
        <f t="shared" si="1"/>
        <v>6.4534871978909614E-3</v>
      </c>
      <c r="F53" s="38">
        <f t="shared" si="2"/>
        <v>6.3032039764439086E-3</v>
      </c>
      <c r="G53" s="38">
        <f t="shared" si="3"/>
        <v>6.4327526085121477E-3</v>
      </c>
      <c r="AB53"/>
      <c r="AC53"/>
      <c r="AD53"/>
    </row>
    <row r="54" spans="1:30" x14ac:dyDescent="0.25">
      <c r="A54" s="4">
        <v>39156</v>
      </c>
      <c r="B54" s="5">
        <v>32.03</v>
      </c>
      <c r="C54" s="5">
        <f>VLOOKUP($A54,'Daily adjusted prices'!$C$5:$D$528,2,FALSE)</f>
        <v>6518.02</v>
      </c>
      <c r="D54" s="38">
        <f t="shared" si="0"/>
        <v>6.2833804586868158E-3</v>
      </c>
      <c r="E54" s="38">
        <f t="shared" si="1"/>
        <v>6.1203666971785253E-3</v>
      </c>
      <c r="F54" s="38">
        <f t="shared" si="2"/>
        <v>6.2637223270653594E-3</v>
      </c>
      <c r="G54" s="38">
        <f t="shared" si="3"/>
        <v>6.1017133245525896E-3</v>
      </c>
      <c r="AB54"/>
      <c r="AC54"/>
      <c r="AD54"/>
    </row>
    <row r="55" spans="1:30" x14ac:dyDescent="0.25">
      <c r="A55" s="4">
        <v>39157</v>
      </c>
      <c r="B55" s="5">
        <v>31.88</v>
      </c>
      <c r="C55" s="5">
        <f>VLOOKUP($A55,'Daily adjusted prices'!$C$5:$D$528,2,FALSE)</f>
        <v>6487.81</v>
      </c>
      <c r="D55" s="38">
        <f t="shared" si="0"/>
        <v>-4.6831095847643667E-3</v>
      </c>
      <c r="E55" s="38">
        <f t="shared" si="1"/>
        <v>-4.6348430965231779E-3</v>
      </c>
      <c r="F55" s="38">
        <f t="shared" si="2"/>
        <v>-4.6941096990525694E-3</v>
      </c>
      <c r="G55" s="38">
        <f t="shared" si="3"/>
        <v>-4.6456172857958587E-3</v>
      </c>
      <c r="AB55"/>
      <c r="AC55"/>
      <c r="AD55"/>
    </row>
    <row r="56" spans="1:30" x14ac:dyDescent="0.25">
      <c r="A56" s="4">
        <v>39160</v>
      </c>
      <c r="B56" s="5">
        <v>32.17</v>
      </c>
      <c r="C56" s="5">
        <f>VLOOKUP($A56,'Daily adjusted prices'!$C$5:$D$528,2,FALSE)</f>
        <v>6546.34</v>
      </c>
      <c r="D56" s="38">
        <f t="shared" si="0"/>
        <v>9.0966122961104734E-3</v>
      </c>
      <c r="E56" s="38">
        <f t="shared" si="1"/>
        <v>9.0215342311195101E-3</v>
      </c>
      <c r="F56" s="38">
        <f t="shared" si="2"/>
        <v>9.0554873289207475E-3</v>
      </c>
      <c r="G56" s="38">
        <f t="shared" si="3"/>
        <v>8.9810832954851511E-3</v>
      </c>
      <c r="AB56"/>
      <c r="AC56"/>
      <c r="AD56"/>
    </row>
    <row r="57" spans="1:30" x14ac:dyDescent="0.25">
      <c r="A57" s="4">
        <v>39161</v>
      </c>
      <c r="B57" s="5">
        <v>32.26</v>
      </c>
      <c r="C57" s="5">
        <f>VLOOKUP($A57,'Daily adjusted prices'!$C$5:$D$528,2,FALSE)</f>
        <v>6565.23</v>
      </c>
      <c r="D57" s="38">
        <f t="shared" si="0"/>
        <v>2.797637550512766E-3</v>
      </c>
      <c r="E57" s="38">
        <f t="shared" si="1"/>
        <v>2.8855818671196243E-3</v>
      </c>
      <c r="F57" s="38">
        <f t="shared" si="2"/>
        <v>2.7937314461276897E-3</v>
      </c>
      <c r="G57" s="38">
        <f t="shared" si="3"/>
        <v>2.8814265674826506E-3</v>
      </c>
      <c r="AB57"/>
      <c r="AC57"/>
      <c r="AD57"/>
    </row>
    <row r="58" spans="1:30" x14ac:dyDescent="0.25">
      <c r="A58" s="4">
        <v>39162</v>
      </c>
      <c r="B58" s="5">
        <v>32.92</v>
      </c>
      <c r="C58" s="5">
        <f>VLOOKUP($A58,'Daily adjusted prices'!$C$5:$D$528,2,FALSE)</f>
        <v>6699.29</v>
      </c>
      <c r="D58" s="38">
        <f t="shared" si="0"/>
        <v>2.0458772473651798E-2</v>
      </c>
      <c r="E58" s="38">
        <f t="shared" si="1"/>
        <v>2.0419695882703426E-2</v>
      </c>
      <c r="F58" s="38">
        <f t="shared" si="2"/>
        <v>2.0252303111806473E-2</v>
      </c>
      <c r="G58" s="38">
        <f t="shared" si="3"/>
        <v>2.0214009218702079E-2</v>
      </c>
      <c r="AB58"/>
      <c r="AC58"/>
      <c r="AD58"/>
    </row>
    <row r="59" spans="1:30" x14ac:dyDescent="0.25">
      <c r="A59" s="4">
        <v>39163</v>
      </c>
      <c r="B59" s="5">
        <v>33.22</v>
      </c>
      <c r="C59" s="5">
        <f>VLOOKUP($A59,'Daily adjusted prices'!$C$5:$D$528,2,FALSE)</f>
        <v>6761.6</v>
      </c>
      <c r="D59" s="38">
        <f t="shared" si="0"/>
        <v>9.1130012150666406E-3</v>
      </c>
      <c r="E59" s="38">
        <f t="shared" si="1"/>
        <v>9.3009856268351232E-3</v>
      </c>
      <c r="F59" s="38">
        <f t="shared" si="2"/>
        <v>9.0717283762795659E-3</v>
      </c>
      <c r="G59" s="38">
        <f t="shared" si="3"/>
        <v>9.2579978071668737E-3</v>
      </c>
      <c r="AB59"/>
      <c r="AC59"/>
      <c r="AD59"/>
    </row>
    <row r="60" spans="1:30" x14ac:dyDescent="0.25">
      <c r="A60" s="4">
        <v>39164</v>
      </c>
      <c r="B60" s="5">
        <v>33.229999999999997</v>
      </c>
      <c r="C60" s="5">
        <f>VLOOKUP($A60,'Daily adjusted prices'!$C$5:$D$528,2,FALSE)</f>
        <v>6763.48</v>
      </c>
      <c r="D60" s="38">
        <f t="shared" si="0"/>
        <v>3.0102347983129718E-4</v>
      </c>
      <c r="E60" s="38">
        <f t="shared" si="1"/>
        <v>2.7804070042591889E-4</v>
      </c>
      <c r="F60" s="38">
        <f t="shared" si="2"/>
        <v>3.0097818135396784E-4</v>
      </c>
      <c r="G60" s="38">
        <f t="shared" si="3"/>
        <v>2.7800205427367508E-4</v>
      </c>
      <c r="AB60"/>
      <c r="AC60"/>
      <c r="AD60"/>
    </row>
    <row r="61" spans="1:30" x14ac:dyDescent="0.25">
      <c r="A61" s="4">
        <v>39167</v>
      </c>
      <c r="B61" s="5">
        <v>33.4</v>
      </c>
      <c r="C61" s="5">
        <f>VLOOKUP($A61,'Daily adjusted prices'!$C$5:$D$528,2,FALSE)</f>
        <v>6797.47</v>
      </c>
      <c r="D61" s="38">
        <f t="shared" si="0"/>
        <v>5.1158591634066219E-3</v>
      </c>
      <c r="E61" s="38">
        <f t="shared" si="1"/>
        <v>5.0255194071691101E-3</v>
      </c>
      <c r="F61" s="38">
        <f t="shared" si="2"/>
        <v>5.1028176161518821E-3</v>
      </c>
      <c r="G61" s="38">
        <f t="shared" si="3"/>
        <v>5.0129336336007888E-3</v>
      </c>
      <c r="AB61"/>
      <c r="AC61"/>
      <c r="AD61"/>
    </row>
    <row r="62" spans="1:30" x14ac:dyDescent="0.25">
      <c r="A62" s="4">
        <v>39168</v>
      </c>
      <c r="B62" s="5">
        <v>33.21</v>
      </c>
      <c r="C62" s="5">
        <f>VLOOKUP($A62,'Daily adjusted prices'!$C$5:$D$528,2,FALSE)</f>
        <v>6757.82</v>
      </c>
      <c r="D62" s="38">
        <f t="shared" si="0"/>
        <v>-5.6886227544910017E-3</v>
      </c>
      <c r="E62" s="38">
        <f t="shared" si="1"/>
        <v>-5.8330525916260312E-3</v>
      </c>
      <c r="F62" s="38">
        <f t="shared" si="2"/>
        <v>-5.704864593999515E-3</v>
      </c>
      <c r="G62" s="38">
        <f t="shared" si="3"/>
        <v>-5.8501312892391064E-3</v>
      </c>
      <c r="AB62"/>
      <c r="AC62"/>
      <c r="AD62"/>
    </row>
    <row r="63" spans="1:30" x14ac:dyDescent="0.25">
      <c r="A63" s="4">
        <v>39169</v>
      </c>
      <c r="B63" s="5">
        <v>32.979999999999997</v>
      </c>
      <c r="C63" s="5">
        <f>VLOOKUP($A63,'Daily adjusted prices'!$C$5:$D$528,2,FALSE)</f>
        <v>6712.5</v>
      </c>
      <c r="D63" s="38">
        <f t="shared" si="0"/>
        <v>-6.92562481180381E-3</v>
      </c>
      <c r="E63" s="38">
        <f t="shared" si="1"/>
        <v>-6.7063046958930617E-3</v>
      </c>
      <c r="F63" s="38">
        <f t="shared" si="2"/>
        <v>-6.9497182572024951E-3</v>
      </c>
      <c r="G63" s="38">
        <f t="shared" si="3"/>
        <v>-6.7288930032528256E-3</v>
      </c>
      <c r="AB63"/>
      <c r="AC63"/>
      <c r="AD63"/>
    </row>
    <row r="64" spans="1:30" x14ac:dyDescent="0.25">
      <c r="A64" s="4">
        <v>39170</v>
      </c>
      <c r="B64" s="5">
        <v>32.979999999999997</v>
      </c>
      <c r="C64" s="5">
        <f>VLOOKUP($A64,'Daily adjusted prices'!$C$5:$D$528,2,FALSE)</f>
        <v>6712.5</v>
      </c>
      <c r="D64" s="38">
        <f t="shared" si="0"/>
        <v>0</v>
      </c>
      <c r="E64" s="38">
        <f t="shared" si="1"/>
        <v>0</v>
      </c>
      <c r="F64" s="38">
        <f t="shared" si="2"/>
        <v>0</v>
      </c>
      <c r="G64" s="38">
        <f t="shared" si="3"/>
        <v>0</v>
      </c>
      <c r="AB64"/>
      <c r="AC64"/>
      <c r="AD64"/>
    </row>
    <row r="65" spans="1:30" x14ac:dyDescent="0.25">
      <c r="A65" s="4">
        <v>39171</v>
      </c>
      <c r="B65" s="5">
        <v>32.81</v>
      </c>
      <c r="C65" s="5">
        <f>VLOOKUP($A65,'Daily adjusted prices'!$C$5:$D$528,2,FALSE)</f>
        <v>6676.63</v>
      </c>
      <c r="D65" s="38">
        <f t="shared" si="0"/>
        <v>-5.1546391752576026E-3</v>
      </c>
      <c r="E65" s="38">
        <f t="shared" si="1"/>
        <v>-5.343761638733735E-3</v>
      </c>
      <c r="F65" s="38">
        <f t="shared" si="2"/>
        <v>-5.1679701584424493E-3</v>
      </c>
      <c r="G65" s="38">
        <f t="shared" si="3"/>
        <v>-5.3580906028021583E-3</v>
      </c>
      <c r="AB65"/>
      <c r="AC65"/>
      <c r="AD65"/>
    </row>
    <row r="66" spans="1:30" x14ac:dyDescent="0.25">
      <c r="A66" s="4">
        <v>39174</v>
      </c>
      <c r="B66" s="5">
        <v>32.74</v>
      </c>
      <c r="C66" s="5">
        <f>VLOOKUP($A66,'Daily adjusted prices'!$C$5:$D$528,2,FALSE)</f>
        <v>6663.41</v>
      </c>
      <c r="D66" s="38">
        <f t="shared" si="0"/>
        <v>-2.1334958854007935E-3</v>
      </c>
      <c r="E66" s="38">
        <f t="shared" si="1"/>
        <v>-1.9800408289811777E-3</v>
      </c>
      <c r="F66" s="38">
        <f t="shared" si="2"/>
        <v>-2.1357750300214206E-3</v>
      </c>
      <c r="G66" s="38">
        <f t="shared" si="3"/>
        <v>-1.9820037012962611E-3</v>
      </c>
      <c r="AB66"/>
      <c r="AC66"/>
      <c r="AD66"/>
    </row>
    <row r="67" spans="1:30" x14ac:dyDescent="0.25">
      <c r="A67" s="4">
        <v>39175</v>
      </c>
      <c r="B67" s="5">
        <v>32.770000000000003</v>
      </c>
      <c r="C67" s="5">
        <f>VLOOKUP($A67,'Daily adjusted prices'!$C$5:$D$528,2,FALSE)</f>
        <v>6669.07</v>
      </c>
      <c r="D67" s="38">
        <f t="shared" si="0"/>
        <v>9.1631032376304766E-4</v>
      </c>
      <c r="E67" s="38">
        <f t="shared" si="1"/>
        <v>8.4941493919776789E-4</v>
      </c>
      <c r="F67" s="38">
        <f t="shared" si="2"/>
        <v>9.1589076773444962E-4</v>
      </c>
      <c r="G67" s="38">
        <f t="shared" si="3"/>
        <v>8.490543904841652E-4</v>
      </c>
      <c r="AB67"/>
      <c r="AC67"/>
      <c r="AD67"/>
    </row>
    <row r="68" spans="1:30" x14ac:dyDescent="0.25">
      <c r="A68" s="4">
        <v>39176</v>
      </c>
      <c r="B68" s="5">
        <v>32.58</v>
      </c>
      <c r="C68" s="5">
        <f>VLOOKUP($A68,'Daily adjusted prices'!$C$5:$D$528,2,FALSE)</f>
        <v>6629.42</v>
      </c>
      <c r="D68" s="38">
        <f t="shared" si="0"/>
        <v>-5.797985962770924E-3</v>
      </c>
      <c r="E68" s="38">
        <f t="shared" si="1"/>
        <v>-5.9453566989099427E-3</v>
      </c>
      <c r="F68" s="38">
        <f t="shared" si="2"/>
        <v>-5.8148595368242547E-3</v>
      </c>
      <c r="G68" s="38">
        <f t="shared" si="3"/>
        <v>-5.9631006966010631E-3</v>
      </c>
      <c r="AB68"/>
      <c r="AC68"/>
      <c r="AD68"/>
    </row>
    <row r="69" spans="1:30" x14ac:dyDescent="0.25">
      <c r="A69" s="4">
        <v>39177</v>
      </c>
      <c r="B69" s="5">
        <v>32.49</v>
      </c>
      <c r="C69" s="5">
        <f>VLOOKUP($A69,'Daily adjusted prices'!$C$5:$D$528,2,FALSE)</f>
        <v>6612.43</v>
      </c>
      <c r="D69" s="38">
        <f t="shared" si="0"/>
        <v>-2.7624309392264568E-3</v>
      </c>
      <c r="E69" s="38">
        <f t="shared" si="1"/>
        <v>-2.562818466773864E-3</v>
      </c>
      <c r="F69" s="38">
        <f t="shared" si="2"/>
        <v>-2.7662534928900736E-3</v>
      </c>
      <c r="G69" s="38">
        <f t="shared" si="3"/>
        <v>-2.5661081077244046E-3</v>
      </c>
      <c r="AB69"/>
      <c r="AC69"/>
      <c r="AD69"/>
    </row>
    <row r="70" spans="1:30" x14ac:dyDescent="0.25">
      <c r="A70" s="4">
        <v>39181</v>
      </c>
      <c r="B70" s="5">
        <v>32.270000000000003</v>
      </c>
      <c r="C70" s="5">
        <f>VLOOKUP($A70,'Daily adjusted prices'!$C$5:$D$528,2,FALSE)</f>
        <v>6567.11</v>
      </c>
      <c r="D70" s="38">
        <f t="shared" ref="D70:D133" si="4">B70/B69-1</f>
        <v>-6.7713142505385626E-3</v>
      </c>
      <c r="E70" s="38">
        <f t="shared" ref="E70:E133" si="5">C70/C69-1</f>
        <v>-6.8537587543461287E-3</v>
      </c>
      <c r="F70" s="38">
        <f t="shared" ref="F70:F133" si="6">LN(B70/B69)</f>
        <v>-6.7943436171384146E-3</v>
      </c>
      <c r="G70" s="38">
        <f t="shared" ref="G70:G133" si="7">LN(C70/C69)</f>
        <v>-6.8773536297341989E-3</v>
      </c>
      <c r="AB70"/>
      <c r="AC70"/>
      <c r="AD70"/>
    </row>
    <row r="71" spans="1:30" x14ac:dyDescent="0.25">
      <c r="A71" s="4">
        <v>39182</v>
      </c>
      <c r="B71" s="5">
        <v>32.36</v>
      </c>
      <c r="C71" s="5">
        <f>VLOOKUP($A71,'Daily adjusted prices'!$C$5:$D$528,2,FALSE)</f>
        <v>6586</v>
      </c>
      <c r="D71" s="38">
        <f t="shared" si="4"/>
        <v>2.7889680818096174E-3</v>
      </c>
      <c r="E71" s="38">
        <f t="shared" si="5"/>
        <v>2.8764555489402266E-3</v>
      </c>
      <c r="F71" s="38">
        <f t="shared" si="6"/>
        <v>2.785086126420372E-3</v>
      </c>
      <c r="G71" s="38">
        <f t="shared" si="7"/>
        <v>2.8723264668633194E-3</v>
      </c>
      <c r="AB71"/>
      <c r="AC71"/>
      <c r="AD71"/>
    </row>
    <row r="72" spans="1:30" x14ac:dyDescent="0.25">
      <c r="A72" s="4">
        <v>39183</v>
      </c>
      <c r="B72" s="5">
        <v>32.43</v>
      </c>
      <c r="C72" s="5">
        <f>VLOOKUP($A72,'Daily adjusted prices'!$C$5:$D$528,2,FALSE)</f>
        <v>6599.21</v>
      </c>
      <c r="D72" s="38">
        <f t="shared" si="4"/>
        <v>2.1631644004944661E-3</v>
      </c>
      <c r="E72" s="38">
        <f t="shared" si="5"/>
        <v>2.00576981475864E-3</v>
      </c>
      <c r="F72" s="38">
        <f t="shared" si="6"/>
        <v>2.1608281289356894E-3</v>
      </c>
      <c r="G72" s="38">
        <f t="shared" si="7"/>
        <v>2.0037609442564363E-3</v>
      </c>
      <c r="AB72"/>
      <c r="AC72"/>
      <c r="AD72"/>
    </row>
    <row r="73" spans="1:30" x14ac:dyDescent="0.25">
      <c r="A73" s="4">
        <v>39184</v>
      </c>
      <c r="B73" s="5">
        <v>32.64</v>
      </c>
      <c r="C73" s="5">
        <f>VLOOKUP($A73,'Daily adjusted prices'!$C$5:$D$528,2,FALSE)</f>
        <v>6642.64</v>
      </c>
      <c r="D73" s="38">
        <f t="shared" si="4"/>
        <v>6.4754856614246403E-3</v>
      </c>
      <c r="E73" s="38">
        <f t="shared" si="5"/>
        <v>6.5810907669252572E-3</v>
      </c>
      <c r="F73" s="38">
        <f t="shared" si="6"/>
        <v>6.4546097766796928E-3</v>
      </c>
      <c r="G73" s="38">
        <f t="shared" si="7"/>
        <v>6.5595299332555828E-3</v>
      </c>
      <c r="AB73"/>
      <c r="AC73"/>
      <c r="AD73"/>
    </row>
    <row r="74" spans="1:30" x14ac:dyDescent="0.25">
      <c r="A74" s="4">
        <v>39185</v>
      </c>
      <c r="B74" s="5">
        <v>32.83</v>
      </c>
      <c r="C74" s="5">
        <f>VLOOKUP($A74,'Daily adjusted prices'!$C$5:$D$528,2,FALSE)</f>
        <v>6680.4</v>
      </c>
      <c r="D74" s="38">
        <f t="shared" si="4"/>
        <v>5.8210784313725839E-3</v>
      </c>
      <c r="E74" s="38">
        <f t="shared" si="5"/>
        <v>5.6844868907541812E-3</v>
      </c>
      <c r="F74" s="38">
        <f t="shared" si="6"/>
        <v>5.8042014175950767E-3</v>
      </c>
      <c r="G74" s="38">
        <f t="shared" si="7"/>
        <v>5.66839116364087E-3</v>
      </c>
      <c r="AB74"/>
      <c r="AC74"/>
      <c r="AD74"/>
    </row>
    <row r="75" spans="1:30" x14ac:dyDescent="0.25">
      <c r="A75" s="4">
        <v>39188</v>
      </c>
      <c r="B75" s="5">
        <v>32.81</v>
      </c>
      <c r="C75" s="5">
        <f>VLOOKUP($A75,'Daily adjusted prices'!$C$5:$D$528,2,FALSE)</f>
        <v>6676.63</v>
      </c>
      <c r="D75" s="38">
        <f t="shared" si="4"/>
        <v>-6.0919890344179883E-4</v>
      </c>
      <c r="E75" s="38">
        <f t="shared" si="5"/>
        <v>-5.6433746482242864E-4</v>
      </c>
      <c r="F75" s="38">
        <f t="shared" si="6"/>
        <v>-6.0938454049086271E-4</v>
      </c>
      <c r="G75" s="38">
        <f t="shared" si="7"/>
        <v>-5.6449676314435646E-4</v>
      </c>
      <c r="AB75"/>
      <c r="AC75"/>
      <c r="AD75"/>
    </row>
    <row r="76" spans="1:30" x14ac:dyDescent="0.25">
      <c r="A76" s="4">
        <v>39189</v>
      </c>
      <c r="B76" s="5">
        <v>32.659999999999997</v>
      </c>
      <c r="C76" s="5">
        <f>VLOOKUP($A76,'Daily adjusted prices'!$C$5:$D$528,2,FALSE)</f>
        <v>6646.42</v>
      </c>
      <c r="D76" s="38">
        <f t="shared" si="4"/>
        <v>-4.5717768972876049E-3</v>
      </c>
      <c r="E76" s="38">
        <f t="shared" si="5"/>
        <v>-4.5247377793886656E-3</v>
      </c>
      <c r="F76" s="38">
        <f t="shared" si="6"/>
        <v>-4.5822594306914044E-3</v>
      </c>
      <c r="G76" s="38">
        <f t="shared" si="7"/>
        <v>-4.5350053892429278E-3</v>
      </c>
      <c r="AB76"/>
      <c r="AC76"/>
      <c r="AD76"/>
    </row>
    <row r="77" spans="1:30" x14ac:dyDescent="0.25">
      <c r="A77" s="4">
        <v>39190</v>
      </c>
      <c r="B77" s="5">
        <v>32.590000000000003</v>
      </c>
      <c r="C77" s="5">
        <f>VLOOKUP($A77,'Daily adjusted prices'!$C$5:$D$528,2,FALSE)</f>
        <v>6633.2</v>
      </c>
      <c r="D77" s="38">
        <f t="shared" si="4"/>
        <v>-2.1432945499079148E-3</v>
      </c>
      <c r="E77" s="38">
        <f t="shared" si="5"/>
        <v>-1.9890407166565094E-3</v>
      </c>
      <c r="F77" s="38">
        <f t="shared" si="6"/>
        <v>-2.1455946928486493E-3</v>
      </c>
      <c r="G77" s="38">
        <f t="shared" si="7"/>
        <v>-1.9910214851313552E-3</v>
      </c>
      <c r="AB77"/>
      <c r="AC77"/>
      <c r="AD77"/>
    </row>
    <row r="78" spans="1:30" x14ac:dyDescent="0.25">
      <c r="A78" s="4">
        <v>39191</v>
      </c>
      <c r="B78" s="5">
        <v>32.47</v>
      </c>
      <c r="C78" s="5">
        <f>VLOOKUP($A78,'Daily adjusted prices'!$C$5:$D$528,2,FALSE)</f>
        <v>6608.66</v>
      </c>
      <c r="D78" s="38">
        <f t="shared" si="4"/>
        <v>-3.6821110770176579E-3</v>
      </c>
      <c r="E78" s="38">
        <f t="shared" si="5"/>
        <v>-3.6995718506904751E-3</v>
      </c>
      <c r="F78" s="38">
        <f t="shared" si="6"/>
        <v>-3.6889067347157575E-3</v>
      </c>
      <c r="G78" s="38">
        <f t="shared" si="7"/>
        <v>-3.7064321920737115E-3</v>
      </c>
      <c r="AB78"/>
      <c r="AC78"/>
      <c r="AD78"/>
    </row>
    <row r="79" spans="1:30" x14ac:dyDescent="0.25">
      <c r="A79" s="4">
        <v>39192</v>
      </c>
      <c r="B79" s="5">
        <v>32.590000000000003</v>
      </c>
      <c r="C79" s="5">
        <f>VLOOKUP($A79,'Daily adjusted prices'!$C$5:$D$528,2,FALSE)</f>
        <v>6633.2</v>
      </c>
      <c r="D79" s="38">
        <f t="shared" si="4"/>
        <v>3.6957191253466082E-3</v>
      </c>
      <c r="E79" s="38">
        <f t="shared" si="5"/>
        <v>3.713309506011786E-3</v>
      </c>
      <c r="F79" s="38">
        <f t="shared" si="6"/>
        <v>3.6889067347157232E-3</v>
      </c>
      <c r="G79" s="38">
        <f t="shared" si="7"/>
        <v>3.7064321920736798E-3</v>
      </c>
      <c r="AB79"/>
      <c r="AC79"/>
      <c r="AD79"/>
    </row>
    <row r="80" spans="1:30" x14ac:dyDescent="0.25">
      <c r="A80" s="4">
        <v>39195</v>
      </c>
      <c r="B80" s="5">
        <v>32.29</v>
      </c>
      <c r="C80" s="5">
        <f>VLOOKUP($A80,'Daily adjusted prices'!$C$5:$D$528,2,FALSE)</f>
        <v>6570.89</v>
      </c>
      <c r="D80" s="38">
        <f t="shared" si="4"/>
        <v>-9.2052776925438673E-3</v>
      </c>
      <c r="E80" s="38">
        <f t="shared" si="5"/>
        <v>-9.3936561538924268E-3</v>
      </c>
      <c r="F80" s="38">
        <f t="shared" si="6"/>
        <v>-9.2479080792864706E-3</v>
      </c>
      <c r="G80" s="38">
        <f t="shared" si="7"/>
        <v>-9.4380548043832054E-3</v>
      </c>
      <c r="AB80"/>
      <c r="AC80"/>
      <c r="AD80"/>
    </row>
    <row r="81" spans="1:30" x14ac:dyDescent="0.25">
      <c r="A81" s="4">
        <v>39196</v>
      </c>
      <c r="B81" s="5">
        <v>32.25</v>
      </c>
      <c r="C81" s="5">
        <f>VLOOKUP($A81,'Daily adjusted prices'!$C$5:$D$528,2,FALSE)</f>
        <v>6563.34</v>
      </c>
      <c r="D81" s="38">
        <f t="shared" si="4"/>
        <v>-1.2387736141219463E-3</v>
      </c>
      <c r="E81" s="38">
        <f t="shared" si="5"/>
        <v>-1.1490072121128625E-3</v>
      </c>
      <c r="F81" s="38">
        <f t="shared" si="6"/>
        <v>-1.2395415284022781E-3</v>
      </c>
      <c r="G81" s="38">
        <f t="shared" si="7"/>
        <v>-1.1496678269822553E-3</v>
      </c>
      <c r="AB81"/>
      <c r="AC81"/>
      <c r="AD81"/>
    </row>
    <row r="82" spans="1:30" x14ac:dyDescent="0.25">
      <c r="A82" s="4">
        <v>39197</v>
      </c>
      <c r="B82" s="5">
        <v>32.85</v>
      </c>
      <c r="C82" s="5">
        <f>VLOOKUP($A82,'Daily adjusted prices'!$C$5:$D$528,2,FALSE)</f>
        <v>6686.07</v>
      </c>
      <c r="D82" s="38">
        <f t="shared" si="4"/>
        <v>1.8604651162790642E-2</v>
      </c>
      <c r="E82" s="38">
        <f t="shared" si="5"/>
        <v>1.8699320772655348E-2</v>
      </c>
      <c r="F82" s="38">
        <f t="shared" si="6"/>
        <v>1.8433701688837966E-2</v>
      </c>
      <c r="G82" s="38">
        <f t="shared" si="7"/>
        <v>1.852663785470909E-2</v>
      </c>
      <c r="AB82"/>
      <c r="AC82"/>
      <c r="AD82"/>
    </row>
    <row r="83" spans="1:30" x14ac:dyDescent="0.25">
      <c r="A83" s="4">
        <v>39198</v>
      </c>
      <c r="B83" s="5">
        <v>33.25</v>
      </c>
      <c r="C83" s="5">
        <f>VLOOKUP($A83,'Daily adjusted prices'!$C$5:$D$528,2,FALSE)</f>
        <v>6767.26</v>
      </c>
      <c r="D83" s="38">
        <f t="shared" si="4"/>
        <v>1.2176560121765601E-2</v>
      </c>
      <c r="E83" s="38">
        <f t="shared" si="5"/>
        <v>1.2143157340560373E-2</v>
      </c>
      <c r="F83" s="38">
        <f t="shared" si="6"/>
        <v>1.2103022171243627E-2</v>
      </c>
      <c r="G83" s="38">
        <f t="shared" si="7"/>
        <v>1.2070020683464678E-2</v>
      </c>
      <c r="AB83"/>
      <c r="AC83"/>
      <c r="AD83"/>
    </row>
    <row r="84" spans="1:30" x14ac:dyDescent="0.25">
      <c r="A84" s="4">
        <v>39199</v>
      </c>
      <c r="B84" s="5">
        <v>34.18</v>
      </c>
      <c r="C84" s="5">
        <f>VLOOKUP($A84,'Daily adjusted prices'!$C$5:$D$528,2,FALSE)</f>
        <v>6956.08</v>
      </c>
      <c r="D84" s="38">
        <f t="shared" si="4"/>
        <v>2.7969924812029978E-2</v>
      </c>
      <c r="E84" s="38">
        <f t="shared" si="5"/>
        <v>2.7901986919373511E-2</v>
      </c>
      <c r="F84" s="38">
        <f t="shared" si="6"/>
        <v>2.7585910585581592E-2</v>
      </c>
      <c r="G84" s="38">
        <f t="shared" si="7"/>
        <v>2.7519819023851966E-2</v>
      </c>
      <c r="AB84"/>
      <c r="AC84"/>
      <c r="AD84"/>
    </row>
    <row r="85" spans="1:30" x14ac:dyDescent="0.25">
      <c r="A85" s="4">
        <v>39202</v>
      </c>
      <c r="B85" s="5">
        <v>34.200000000000003</v>
      </c>
      <c r="C85" s="5">
        <f>VLOOKUP($A85,'Daily adjusted prices'!$C$5:$D$528,2,FALSE)</f>
        <v>6959.86</v>
      </c>
      <c r="D85" s="38">
        <f t="shared" si="4"/>
        <v>5.8513750731425951E-4</v>
      </c>
      <c r="E85" s="38">
        <f t="shared" si="5"/>
        <v>5.4340950650355602E-4</v>
      </c>
      <c r="F85" s="38">
        <f t="shared" si="6"/>
        <v>5.8496638111467771E-4</v>
      </c>
      <c r="G85" s="38">
        <f t="shared" si="7"/>
        <v>5.4326191302438934E-4</v>
      </c>
      <c r="AB85"/>
      <c r="AC85"/>
      <c r="AD85"/>
    </row>
    <row r="86" spans="1:30" x14ac:dyDescent="0.25">
      <c r="A86" s="4">
        <v>39203</v>
      </c>
      <c r="B86" s="5">
        <v>34.42</v>
      </c>
      <c r="C86" s="5">
        <f>VLOOKUP($A86,'Daily adjusted prices'!$C$5:$D$528,2,FALSE)</f>
        <v>7005.17</v>
      </c>
      <c r="D86" s="38">
        <f t="shared" si="4"/>
        <v>6.4327485380115679E-3</v>
      </c>
      <c r="E86" s="38">
        <f t="shared" si="5"/>
        <v>6.5101884233305096E-3</v>
      </c>
      <c r="F86" s="38">
        <f t="shared" si="6"/>
        <v>6.4121467148337647E-3</v>
      </c>
      <c r="G86" s="38">
        <f t="shared" si="7"/>
        <v>6.4890886727355084E-3</v>
      </c>
      <c r="AB86"/>
      <c r="AC86"/>
      <c r="AD86"/>
    </row>
    <row r="87" spans="1:30" x14ac:dyDescent="0.25">
      <c r="A87" s="4">
        <v>39204</v>
      </c>
      <c r="B87" s="5">
        <v>34.619999999999997</v>
      </c>
      <c r="C87" s="5">
        <f>VLOOKUP($A87,'Daily adjusted prices'!$C$5:$D$528,2,FALSE)</f>
        <v>7044.82</v>
      </c>
      <c r="D87" s="38">
        <f t="shared" si="4"/>
        <v>5.8105752469492788E-3</v>
      </c>
      <c r="E87" s="38">
        <f t="shared" si="5"/>
        <v>5.6601053222120612E-3</v>
      </c>
      <c r="F87" s="38">
        <f t="shared" si="6"/>
        <v>5.7937589646696666E-3</v>
      </c>
      <c r="G87" s="38">
        <f t="shared" si="7"/>
        <v>5.6441471145229722E-3</v>
      </c>
      <c r="AB87"/>
      <c r="AC87"/>
      <c r="AD87"/>
    </row>
    <row r="88" spans="1:30" x14ac:dyDescent="0.25">
      <c r="A88" s="4">
        <v>39205</v>
      </c>
      <c r="B88" s="5">
        <v>34.64</v>
      </c>
      <c r="C88" s="5">
        <f>VLOOKUP($A88,'Daily adjusted prices'!$C$5:$D$528,2,FALSE)</f>
        <v>7050.49</v>
      </c>
      <c r="D88" s="38">
        <f t="shared" si="4"/>
        <v>5.7770075101104545E-4</v>
      </c>
      <c r="E88" s="38">
        <f t="shared" si="5"/>
        <v>8.0484668167524198E-4</v>
      </c>
      <c r="F88" s="38">
        <f t="shared" si="6"/>
        <v>5.7753394617128181E-4</v>
      </c>
      <c r="G88" s="38">
        <f t="shared" si="7"/>
        <v>8.045229662672767E-4</v>
      </c>
      <c r="AB88"/>
      <c r="AC88"/>
      <c r="AD88"/>
    </row>
    <row r="89" spans="1:30" x14ac:dyDescent="0.25">
      <c r="A89" s="4">
        <v>39206</v>
      </c>
      <c r="B89" s="5">
        <v>34.47</v>
      </c>
      <c r="C89" s="5">
        <f>VLOOKUP($A89,'Daily adjusted prices'!$C$5:$D$528,2,FALSE)</f>
        <v>7014.61</v>
      </c>
      <c r="D89" s="38">
        <f t="shared" si="4"/>
        <v>-4.9076212471131919E-3</v>
      </c>
      <c r="E89" s="38">
        <f t="shared" si="5"/>
        <v>-5.0890079980256964E-3</v>
      </c>
      <c r="F89" s="38">
        <f t="shared" si="6"/>
        <v>-4.9197031654604302E-3</v>
      </c>
      <c r="G89" s="38">
        <f t="shared" si="7"/>
        <v>-5.1020010993036557E-3</v>
      </c>
      <c r="AB89"/>
      <c r="AC89"/>
      <c r="AD89"/>
    </row>
    <row r="90" spans="1:30" x14ac:dyDescent="0.25">
      <c r="A90" s="4">
        <v>39209</v>
      </c>
      <c r="B90" s="5">
        <v>34.549999999999997</v>
      </c>
      <c r="C90" s="5">
        <f>VLOOKUP($A90,'Daily adjusted prices'!$C$5:$D$528,2,FALSE)</f>
        <v>7031.61</v>
      </c>
      <c r="D90" s="38">
        <f t="shared" si="4"/>
        <v>2.3208587177254714E-3</v>
      </c>
      <c r="E90" s="38">
        <f t="shared" si="5"/>
        <v>2.423513210285444E-3</v>
      </c>
      <c r="F90" s="38">
        <f t="shared" si="6"/>
        <v>2.3181696849048114E-3</v>
      </c>
      <c r="G90" s="38">
        <f t="shared" si="7"/>
        <v>2.4205812383049775E-3</v>
      </c>
      <c r="AB90"/>
      <c r="AC90"/>
      <c r="AD90"/>
    </row>
    <row r="91" spans="1:30" x14ac:dyDescent="0.25">
      <c r="A91" s="4">
        <v>39210</v>
      </c>
      <c r="B91" s="5">
        <v>34.4</v>
      </c>
      <c r="C91" s="5">
        <f>VLOOKUP($A91,'Daily adjusted prices'!$C$5:$D$528,2,FALSE)</f>
        <v>7001.39</v>
      </c>
      <c r="D91" s="38">
        <f t="shared" si="4"/>
        <v>-4.341534008682979E-3</v>
      </c>
      <c r="E91" s="38">
        <f t="shared" si="5"/>
        <v>-4.2977355114972582E-3</v>
      </c>
      <c r="F91" s="38">
        <f t="shared" si="6"/>
        <v>-4.3509858343261463E-3</v>
      </c>
      <c r="G91" s="38">
        <f t="shared" si="7"/>
        <v>-4.3069973228300595E-3</v>
      </c>
      <c r="AB91"/>
      <c r="AC91"/>
      <c r="AD91"/>
    </row>
    <row r="92" spans="1:30" x14ac:dyDescent="0.25">
      <c r="A92" s="4">
        <v>39211</v>
      </c>
      <c r="B92" s="5">
        <v>34.57</v>
      </c>
      <c r="C92" s="5">
        <f>VLOOKUP($A92,'Daily adjusted prices'!$C$5:$D$528,2,FALSE)</f>
        <v>7035.38</v>
      </c>
      <c r="D92" s="38">
        <f t="shared" si="4"/>
        <v>4.9418604651163545E-3</v>
      </c>
      <c r="E92" s="38">
        <f t="shared" si="5"/>
        <v>4.8547502710176715E-3</v>
      </c>
      <c r="F92" s="38">
        <f t="shared" si="6"/>
        <v>4.9296895541805731E-3</v>
      </c>
      <c r="G92" s="38">
        <f t="shared" si="7"/>
        <v>4.8430039724775319E-3</v>
      </c>
      <c r="AB92"/>
      <c r="AC92"/>
      <c r="AD92"/>
    </row>
    <row r="93" spans="1:30" x14ac:dyDescent="0.25">
      <c r="A93" s="4">
        <v>39212</v>
      </c>
      <c r="B93" s="5">
        <v>34.119999999999997</v>
      </c>
      <c r="C93" s="5">
        <f>VLOOKUP($A93,'Daily adjusted prices'!$C$5:$D$528,2,FALSE)</f>
        <v>6944.75</v>
      </c>
      <c r="D93" s="38">
        <f t="shared" si="4"/>
        <v>-1.3017066820943057E-2</v>
      </c>
      <c r="E93" s="38">
        <f t="shared" si="5"/>
        <v>-1.2882033379860047E-2</v>
      </c>
      <c r="F93" s="38">
        <f t="shared" si="6"/>
        <v>-1.3102531310054842E-2</v>
      </c>
      <c r="G93" s="38">
        <f t="shared" si="7"/>
        <v>-1.2965726305500769E-2</v>
      </c>
      <c r="AB93"/>
      <c r="AC93"/>
      <c r="AD93"/>
    </row>
    <row r="94" spans="1:30" x14ac:dyDescent="0.25">
      <c r="A94" s="4">
        <v>39213</v>
      </c>
      <c r="B94" s="5">
        <v>34.299999999999997</v>
      </c>
      <c r="C94" s="5">
        <f>VLOOKUP($A94,'Daily adjusted prices'!$C$5:$D$528,2,FALSE)</f>
        <v>6980.63</v>
      </c>
      <c r="D94" s="38">
        <f t="shared" si="4"/>
        <v>5.2754982415006424E-3</v>
      </c>
      <c r="E94" s="38">
        <f t="shared" si="5"/>
        <v>5.1664926743224537E-3</v>
      </c>
      <c r="F94" s="38">
        <f t="shared" si="6"/>
        <v>5.2616315484159187E-3</v>
      </c>
      <c r="G94" s="38">
        <f t="shared" si="7"/>
        <v>5.1531921427752213E-3</v>
      </c>
      <c r="AB94"/>
      <c r="AC94"/>
      <c r="AD94"/>
    </row>
    <row r="95" spans="1:30" x14ac:dyDescent="0.25">
      <c r="A95" s="4">
        <v>39216</v>
      </c>
      <c r="B95" s="5">
        <v>33.96</v>
      </c>
      <c r="C95" s="5">
        <f>VLOOKUP($A95,'Daily adjusted prices'!$C$5:$D$528,2,FALSE)</f>
        <v>6910.76</v>
      </c>
      <c r="D95" s="38">
        <f t="shared" si="4"/>
        <v>-9.9125364431486007E-3</v>
      </c>
      <c r="E95" s="38">
        <f t="shared" si="5"/>
        <v>-1.0009125250872719E-2</v>
      </c>
      <c r="F95" s="38">
        <f t="shared" si="6"/>
        <v>-9.9619927287475755E-3</v>
      </c>
      <c r="G95" s="38">
        <f t="shared" si="7"/>
        <v>-1.0059553321106123E-2</v>
      </c>
      <c r="AB95"/>
      <c r="AC95"/>
      <c r="AD95"/>
    </row>
    <row r="96" spans="1:30" x14ac:dyDescent="0.25">
      <c r="A96" s="4">
        <v>39217</v>
      </c>
      <c r="B96" s="5">
        <v>33.99</v>
      </c>
      <c r="C96" s="5">
        <f>VLOOKUP($A96,'Daily adjusted prices'!$C$5:$D$528,2,FALSE)</f>
        <v>6918.32</v>
      </c>
      <c r="D96" s="38">
        <f t="shared" si="4"/>
        <v>8.8339222614841617E-4</v>
      </c>
      <c r="E96" s="38">
        <f t="shared" si="5"/>
        <v>1.09394625193171E-3</v>
      </c>
      <c r="F96" s="38">
        <f t="shared" si="6"/>
        <v>8.8300226487807762E-4</v>
      </c>
      <c r="G96" s="38">
        <f t="shared" si="7"/>
        <v>1.0933483287548019E-3</v>
      </c>
      <c r="AB96"/>
      <c r="AC96"/>
      <c r="AD96"/>
    </row>
    <row r="97" spans="1:30" x14ac:dyDescent="0.25">
      <c r="A97" s="4">
        <v>39218</v>
      </c>
      <c r="B97" s="5">
        <v>34.17</v>
      </c>
      <c r="C97" s="5">
        <f>VLOOKUP($A97,'Daily adjusted prices'!$C$5:$D$528,2,FALSE)</f>
        <v>6954.19</v>
      </c>
      <c r="D97" s="38">
        <f t="shared" si="4"/>
        <v>5.295675198587757E-3</v>
      </c>
      <c r="E97" s="38">
        <f t="shared" si="5"/>
        <v>5.1847847454296048E-3</v>
      </c>
      <c r="F97" s="38">
        <f t="shared" si="6"/>
        <v>5.2817024191757628E-3</v>
      </c>
      <c r="G97" s="38">
        <f t="shared" si="7"/>
        <v>5.1713900282026213E-3</v>
      </c>
      <c r="AB97"/>
      <c r="AC97"/>
      <c r="AD97"/>
    </row>
    <row r="98" spans="1:30" x14ac:dyDescent="0.25">
      <c r="A98" s="4">
        <v>39219</v>
      </c>
      <c r="B98" s="5">
        <v>33.89</v>
      </c>
      <c r="C98" s="5">
        <f>VLOOKUP($A98,'Daily adjusted prices'!$C$5:$D$528,2,FALSE)</f>
        <v>6897.55</v>
      </c>
      <c r="D98" s="38">
        <f t="shared" si="4"/>
        <v>-8.1943225051215318E-3</v>
      </c>
      <c r="E98" s="38">
        <f t="shared" si="5"/>
        <v>-8.1447300116906929E-3</v>
      </c>
      <c r="F98" s="38">
        <f t="shared" si="6"/>
        <v>-8.2280805082405751E-3</v>
      </c>
      <c r="G98" s="38">
        <f t="shared" si="7"/>
        <v>-8.1780795304987972E-3</v>
      </c>
      <c r="AB98"/>
      <c r="AC98"/>
      <c r="AD98"/>
    </row>
    <row r="99" spans="1:30" x14ac:dyDescent="0.25">
      <c r="A99" s="4">
        <v>39220</v>
      </c>
      <c r="B99" s="5">
        <v>34.29</v>
      </c>
      <c r="C99" s="5">
        <f>VLOOKUP($A99,'Daily adjusted prices'!$C$5:$D$528,2,FALSE)</f>
        <v>6978.74</v>
      </c>
      <c r="D99" s="38">
        <f t="shared" si="4"/>
        <v>1.1802891708468488E-2</v>
      </c>
      <c r="E99" s="38">
        <f t="shared" si="5"/>
        <v>1.177084617001678E-2</v>
      </c>
      <c r="F99" s="38">
        <f t="shared" si="6"/>
        <v>1.1733780855868925E-2</v>
      </c>
      <c r="G99" s="38">
        <f t="shared" si="7"/>
        <v>1.1702108633745718E-2</v>
      </c>
      <c r="AB99"/>
      <c r="AC99"/>
      <c r="AD99"/>
    </row>
    <row r="100" spans="1:30" x14ac:dyDescent="0.25">
      <c r="A100" s="4">
        <v>39223</v>
      </c>
      <c r="B100" s="5">
        <v>34.42</v>
      </c>
      <c r="C100" s="5">
        <f>VLOOKUP($A100,'Daily adjusted prices'!$C$5:$D$528,2,FALSE)</f>
        <v>7005.17</v>
      </c>
      <c r="D100" s="38">
        <f t="shared" si="4"/>
        <v>3.7911927675708945E-3</v>
      </c>
      <c r="E100" s="38">
        <f t="shared" si="5"/>
        <v>3.787216603570398E-3</v>
      </c>
      <c r="F100" s="38">
        <f t="shared" si="6"/>
        <v>3.7840243085645541E-3</v>
      </c>
      <c r="G100" s="38">
        <f t="shared" si="7"/>
        <v>3.7800631541887735E-3</v>
      </c>
      <c r="AB100"/>
      <c r="AC100"/>
      <c r="AD100"/>
    </row>
    <row r="101" spans="1:30" x14ac:dyDescent="0.25">
      <c r="A101" s="4">
        <v>39224</v>
      </c>
      <c r="B101" s="5">
        <v>34.64</v>
      </c>
      <c r="C101" s="5">
        <f>VLOOKUP($A101,'Daily adjusted prices'!$C$5:$D$528,2,FALSE)</f>
        <v>7050.49</v>
      </c>
      <c r="D101" s="38">
        <f t="shared" si="4"/>
        <v>6.391632771644451E-3</v>
      </c>
      <c r="E101" s="38">
        <f t="shared" si="5"/>
        <v>6.4695075208738295E-3</v>
      </c>
      <c r="F101" s="38">
        <f t="shared" si="6"/>
        <v>6.3712929108411046E-3</v>
      </c>
      <c r="G101" s="38">
        <f t="shared" si="7"/>
        <v>6.4486700807902609E-3</v>
      </c>
      <c r="AB101"/>
      <c r="AC101"/>
      <c r="AD101"/>
    </row>
    <row r="102" spans="1:30" x14ac:dyDescent="0.25">
      <c r="A102" s="4">
        <v>39225</v>
      </c>
      <c r="B102" s="5">
        <v>34.89</v>
      </c>
      <c r="C102" s="5">
        <f>VLOOKUP($A102,'Daily adjusted prices'!$C$5:$D$528,2,FALSE)</f>
        <v>7099.58</v>
      </c>
      <c r="D102" s="38">
        <f t="shared" si="4"/>
        <v>7.21709006928406E-3</v>
      </c>
      <c r="E102" s="38">
        <f t="shared" si="5"/>
        <v>6.9626366394393013E-3</v>
      </c>
      <c r="F102" s="38">
        <f t="shared" si="6"/>
        <v>7.1911715044483369E-3</v>
      </c>
      <c r="G102" s="38">
        <f t="shared" si="7"/>
        <v>6.9385094129534516E-3</v>
      </c>
      <c r="AB102"/>
      <c r="AC102"/>
      <c r="AD102"/>
    </row>
    <row r="103" spans="1:30" x14ac:dyDescent="0.25">
      <c r="A103" s="4">
        <v>39226</v>
      </c>
      <c r="B103" s="5">
        <v>34.68</v>
      </c>
      <c r="C103" s="5">
        <f>VLOOKUP($A103,'Daily adjusted prices'!$C$5:$D$528,2,FALSE)</f>
        <v>7058.04</v>
      </c>
      <c r="D103" s="38">
        <f t="shared" si="4"/>
        <v>-6.0189165950129686E-3</v>
      </c>
      <c r="E103" s="38">
        <f t="shared" si="5"/>
        <v>-5.8510503438231609E-3</v>
      </c>
      <c r="F103" s="38">
        <f t="shared" si="6"/>
        <v>-6.0371032863417171E-3</v>
      </c>
      <c r="G103" s="38">
        <f t="shared" si="7"/>
        <v>-5.8682348030964287E-3</v>
      </c>
      <c r="AB103"/>
      <c r="AC103"/>
      <c r="AD103"/>
    </row>
    <row r="104" spans="1:30" x14ac:dyDescent="0.25">
      <c r="A104" s="4">
        <v>39227</v>
      </c>
      <c r="B104" s="5">
        <v>34.85</v>
      </c>
      <c r="C104" s="5">
        <f>VLOOKUP($A104,'Daily adjusted prices'!$C$5:$D$528,2,FALSE)</f>
        <v>7092.03</v>
      </c>
      <c r="D104" s="38">
        <f t="shared" si="4"/>
        <v>4.9019607843137081E-3</v>
      </c>
      <c r="E104" s="38">
        <f t="shared" si="5"/>
        <v>4.8157845520853115E-3</v>
      </c>
      <c r="F104" s="38">
        <f t="shared" si="6"/>
        <v>4.8899852941917702E-3</v>
      </c>
      <c r="G104" s="38">
        <f t="shared" si="7"/>
        <v>4.8042257565838777E-3</v>
      </c>
      <c r="AB104"/>
      <c r="AC104"/>
      <c r="AD104"/>
    </row>
    <row r="105" spans="1:30" x14ac:dyDescent="0.25">
      <c r="A105" s="4">
        <v>39231</v>
      </c>
      <c r="B105" s="5">
        <v>34.700000000000003</v>
      </c>
      <c r="C105" s="5">
        <f>VLOOKUP($A105,'Daily adjusted prices'!$C$5:$D$528,2,FALSE)</f>
        <v>7061.82</v>
      </c>
      <c r="D105" s="38">
        <f t="shared" si="4"/>
        <v>-4.3041606886656814E-3</v>
      </c>
      <c r="E105" s="38">
        <f t="shared" si="5"/>
        <v>-4.2597112533364623E-3</v>
      </c>
      <c r="F105" s="38">
        <f t="shared" si="6"/>
        <v>-4.3134502537193536E-3</v>
      </c>
      <c r="G105" s="38">
        <f t="shared" si="7"/>
        <v>-4.2688096702626832E-3</v>
      </c>
      <c r="AB105"/>
      <c r="AC105"/>
      <c r="AD105"/>
    </row>
    <row r="106" spans="1:30" x14ac:dyDescent="0.25">
      <c r="A106" s="4">
        <v>39232</v>
      </c>
      <c r="B106" s="5">
        <v>35.01</v>
      </c>
      <c r="C106" s="5">
        <f>VLOOKUP($A106,'Daily adjusted prices'!$C$5:$D$528,2,FALSE)</f>
        <v>7124.13</v>
      </c>
      <c r="D106" s="38">
        <f t="shared" si="4"/>
        <v>8.9337175792505441E-3</v>
      </c>
      <c r="E106" s="38">
        <f t="shared" si="5"/>
        <v>8.8235044223727854E-3</v>
      </c>
      <c r="F106" s="38">
        <f t="shared" si="6"/>
        <v>8.8940480137606245E-3</v>
      </c>
      <c r="G106" s="38">
        <f t="shared" si="7"/>
        <v>8.7848047849067249E-3</v>
      </c>
      <c r="AB106"/>
      <c r="AC106"/>
      <c r="AD106"/>
    </row>
    <row r="107" spans="1:30" x14ac:dyDescent="0.25">
      <c r="A107" s="4">
        <v>39233</v>
      </c>
      <c r="B107" s="5">
        <v>34.869999999999997</v>
      </c>
      <c r="C107" s="5">
        <f>VLOOKUP($A107,'Daily adjusted prices'!$C$5:$D$528,2,FALSE)</f>
        <v>7095.8</v>
      </c>
      <c r="D107" s="38">
        <f t="shared" si="4"/>
        <v>-3.9988574692945145E-3</v>
      </c>
      <c r="E107" s="38">
        <f t="shared" si="5"/>
        <v>-3.9766259178313224E-3</v>
      </c>
      <c r="F107" s="38">
        <f t="shared" si="6"/>
        <v>-4.0068742790145447E-3</v>
      </c>
      <c r="G107" s="38">
        <f t="shared" si="7"/>
        <v>-3.9845537189223262E-3</v>
      </c>
      <c r="AB107"/>
      <c r="AC107"/>
      <c r="AD107"/>
    </row>
    <row r="108" spans="1:30" x14ac:dyDescent="0.25">
      <c r="A108" s="4">
        <v>39234</v>
      </c>
      <c r="B108" s="5">
        <v>34.75</v>
      </c>
      <c r="C108" s="5">
        <f>VLOOKUP($A108,'Daily adjusted prices'!$C$5:$D$528,2,FALSE)</f>
        <v>7071.26</v>
      </c>
      <c r="D108" s="38">
        <f t="shared" si="4"/>
        <v>-3.4413535990822641E-3</v>
      </c>
      <c r="E108" s="38">
        <f t="shared" si="5"/>
        <v>-3.4583838326897043E-3</v>
      </c>
      <c r="F108" s="38">
        <f t="shared" si="6"/>
        <v>-3.4472886767586103E-3</v>
      </c>
      <c r="G108" s="38">
        <f t="shared" si="7"/>
        <v>-3.4643778658252056E-3</v>
      </c>
      <c r="AB108"/>
      <c r="AC108"/>
      <c r="AD108"/>
    </row>
    <row r="109" spans="1:30" x14ac:dyDescent="0.25">
      <c r="A109" s="4">
        <v>39237</v>
      </c>
      <c r="B109" s="5">
        <v>35.08</v>
      </c>
      <c r="C109" s="5">
        <f>VLOOKUP($A109,'Daily adjusted prices'!$C$5:$D$528,2,FALSE)</f>
        <v>7139.23</v>
      </c>
      <c r="D109" s="38">
        <f t="shared" si="4"/>
        <v>9.4964028776978182E-3</v>
      </c>
      <c r="E109" s="38">
        <f t="shared" si="5"/>
        <v>9.6121483300004584E-3</v>
      </c>
      <c r="F109" s="38">
        <f t="shared" si="6"/>
        <v>9.4515954931811298E-3</v>
      </c>
      <c r="G109" s="38">
        <f t="shared" si="7"/>
        <v>9.5662455473946046E-3</v>
      </c>
      <c r="AB109"/>
      <c r="AC109"/>
      <c r="AD109"/>
    </row>
    <row r="110" spans="1:30" x14ac:dyDescent="0.25">
      <c r="A110" s="4">
        <v>39238</v>
      </c>
      <c r="B110" s="5">
        <v>34.700000000000003</v>
      </c>
      <c r="C110" s="5">
        <f>VLOOKUP($A110,'Daily adjusted prices'!$C$5:$D$528,2,FALSE)</f>
        <v>7061.82</v>
      </c>
      <c r="D110" s="38">
        <f t="shared" si="4"/>
        <v>-1.0832383124287248E-2</v>
      </c>
      <c r="E110" s="38">
        <f t="shared" si="5"/>
        <v>-1.0842906027680788E-2</v>
      </c>
      <c r="F110" s="38">
        <f t="shared" si="6"/>
        <v>-1.0891480551168687E-2</v>
      </c>
      <c r="G110" s="38">
        <f t="shared" si="7"/>
        <v>-1.0902118747553676E-2</v>
      </c>
      <c r="AB110"/>
      <c r="AC110"/>
      <c r="AD110"/>
    </row>
    <row r="111" spans="1:30" x14ac:dyDescent="0.25">
      <c r="A111" s="4">
        <v>39239</v>
      </c>
      <c r="B111" s="5">
        <v>34.6</v>
      </c>
      <c r="C111" s="5">
        <f>VLOOKUP($A111,'Daily adjusted prices'!$C$5:$D$528,2,FALSE)</f>
        <v>7041.05</v>
      </c>
      <c r="D111" s="38">
        <f t="shared" si="4"/>
        <v>-2.8818443804035088E-3</v>
      </c>
      <c r="E111" s="38">
        <f t="shared" si="5"/>
        <v>-2.9411681407908175E-3</v>
      </c>
      <c r="F111" s="38">
        <f t="shared" si="6"/>
        <v>-2.8860048891349867E-3</v>
      </c>
      <c r="G111" s="38">
        <f t="shared" si="7"/>
        <v>-2.9455018753877567E-3</v>
      </c>
      <c r="AB111"/>
      <c r="AC111"/>
      <c r="AD111"/>
    </row>
    <row r="112" spans="1:30" x14ac:dyDescent="0.25">
      <c r="A112" s="4">
        <v>39240</v>
      </c>
      <c r="B112" s="5">
        <v>34.11</v>
      </c>
      <c r="C112" s="5">
        <f>VLOOKUP($A112,'Daily adjusted prices'!$C$5:$D$528,2,FALSE)</f>
        <v>6940.98</v>
      </c>
      <c r="D112" s="38">
        <f t="shared" si="4"/>
        <v>-1.4161849710982666E-2</v>
      </c>
      <c r="E112" s="38">
        <f t="shared" si="5"/>
        <v>-1.421236889384403E-2</v>
      </c>
      <c r="F112" s="38">
        <f t="shared" si="6"/>
        <v>-1.4263085633124216E-2</v>
      </c>
      <c r="G112" s="38">
        <f t="shared" si="7"/>
        <v>-1.4314331851700919E-2</v>
      </c>
      <c r="AB112"/>
      <c r="AC112"/>
      <c r="AD112"/>
    </row>
    <row r="113" spans="1:30" x14ac:dyDescent="0.25">
      <c r="A113" s="4">
        <v>39241</v>
      </c>
      <c r="B113" s="5">
        <v>34.630000000000003</v>
      </c>
      <c r="C113" s="5">
        <f>VLOOKUP($A113,'Daily adjusted prices'!$C$5:$D$528,2,FALSE)</f>
        <v>7046.71</v>
      </c>
      <c r="D113" s="38">
        <f t="shared" si="4"/>
        <v>1.5244796247434911E-2</v>
      </c>
      <c r="E113" s="38">
        <f t="shared" si="5"/>
        <v>1.5232719299004049E-2</v>
      </c>
      <c r="F113" s="38">
        <f t="shared" si="6"/>
        <v>1.512976198377637E-2</v>
      </c>
      <c r="G113" s="38">
        <f t="shared" si="7"/>
        <v>1.5117866310627039E-2</v>
      </c>
      <c r="AB113"/>
      <c r="AC113"/>
      <c r="AD113"/>
    </row>
    <row r="114" spans="1:30" x14ac:dyDescent="0.25">
      <c r="A114" s="4">
        <v>39244</v>
      </c>
      <c r="B114" s="5">
        <v>34.76</v>
      </c>
      <c r="C114" s="5">
        <f>VLOOKUP($A114,'Daily adjusted prices'!$C$5:$D$528,2,FALSE)</f>
        <v>7073.15</v>
      </c>
      <c r="D114" s="38">
        <f t="shared" si="4"/>
        <v>3.753970545769425E-3</v>
      </c>
      <c r="E114" s="38">
        <f t="shared" si="5"/>
        <v>3.7521055925389124E-3</v>
      </c>
      <c r="F114" s="38">
        <f t="shared" si="6"/>
        <v>3.746941982860557E-3</v>
      </c>
      <c r="G114" s="38">
        <f t="shared" si="7"/>
        <v>3.7450840027003171E-3</v>
      </c>
      <c r="AB114"/>
      <c r="AC114"/>
      <c r="AD114"/>
    </row>
    <row r="115" spans="1:30" x14ac:dyDescent="0.25">
      <c r="A115" s="4">
        <v>39245</v>
      </c>
      <c r="B115" s="5">
        <v>34.380000000000003</v>
      </c>
      <c r="C115" s="5">
        <f>VLOOKUP($A115,'Daily adjusted prices'!$C$5:$D$528,2,FALSE)</f>
        <v>6995.73</v>
      </c>
      <c r="D115" s="38">
        <f t="shared" si="4"/>
        <v>-1.0932105868814546E-2</v>
      </c>
      <c r="E115" s="38">
        <f t="shared" si="5"/>
        <v>-1.0945618288881187E-2</v>
      </c>
      <c r="F115" s="38">
        <f t="shared" si="6"/>
        <v>-1.0992300442487906E-2</v>
      </c>
      <c r="G115" s="38">
        <f t="shared" si="7"/>
        <v>-1.1005962307815314E-2</v>
      </c>
      <c r="AB115"/>
      <c r="AC115"/>
      <c r="AD115"/>
    </row>
    <row r="116" spans="1:30" x14ac:dyDescent="0.25">
      <c r="A116" s="4">
        <v>39246</v>
      </c>
      <c r="B116" s="5">
        <v>34.92</v>
      </c>
      <c r="C116" s="5">
        <f>VLOOKUP($A116,'Daily adjusted prices'!$C$5:$D$528,2,FALSE)</f>
        <v>7107.14</v>
      </c>
      <c r="D116" s="38">
        <f t="shared" si="4"/>
        <v>1.5706806282722585E-2</v>
      </c>
      <c r="E116" s="38">
        <f t="shared" si="5"/>
        <v>1.5925428797280761E-2</v>
      </c>
      <c r="F116" s="38">
        <f t="shared" si="6"/>
        <v>1.5584731016698329E-2</v>
      </c>
      <c r="G116" s="38">
        <f t="shared" si="7"/>
        <v>1.5799949609539204E-2</v>
      </c>
      <c r="AB116"/>
      <c r="AC116"/>
      <c r="AD116"/>
    </row>
    <row r="117" spans="1:30" x14ac:dyDescent="0.25">
      <c r="A117" s="4">
        <v>39247</v>
      </c>
      <c r="B117" s="5">
        <v>35.07</v>
      </c>
      <c r="C117" s="5">
        <f>VLOOKUP($A117,'Daily adjusted prices'!$C$5:$D$528,2,FALSE)</f>
        <v>7137.34</v>
      </c>
      <c r="D117" s="38">
        <f t="shared" si="4"/>
        <v>4.2955326460480947E-3</v>
      </c>
      <c r="E117" s="38">
        <f t="shared" si="5"/>
        <v>4.2492479393960725E-3</v>
      </c>
      <c r="F117" s="38">
        <f t="shared" si="6"/>
        <v>4.2863331806852652E-3</v>
      </c>
      <c r="G117" s="38">
        <f t="shared" si="7"/>
        <v>4.2402453791011508E-3</v>
      </c>
      <c r="AB117"/>
      <c r="AC117"/>
      <c r="AD117"/>
    </row>
    <row r="118" spans="1:30" x14ac:dyDescent="0.25">
      <c r="A118" s="4">
        <v>39248</v>
      </c>
      <c r="B118" s="5">
        <v>35.369999999999997</v>
      </c>
      <c r="C118" s="5">
        <f>VLOOKUP($A118,'Daily adjusted prices'!$C$5:$D$528,2,FALSE)</f>
        <v>7197.77</v>
      </c>
      <c r="D118" s="38">
        <f t="shared" si="4"/>
        <v>8.5543199315654128E-3</v>
      </c>
      <c r="E118" s="38">
        <f t="shared" si="5"/>
        <v>8.4667397097517583E-3</v>
      </c>
      <c r="F118" s="38">
        <f t="shared" si="6"/>
        <v>8.5179390653024878E-3</v>
      </c>
      <c r="G118" s="38">
        <f t="shared" si="7"/>
        <v>8.4310979076952699E-3</v>
      </c>
      <c r="AB118"/>
      <c r="AC118"/>
      <c r="AD118"/>
    </row>
    <row r="119" spans="1:30" x14ac:dyDescent="0.25">
      <c r="A119" s="4">
        <v>39251</v>
      </c>
      <c r="B119" s="5">
        <v>35.32</v>
      </c>
      <c r="C119" s="5">
        <f>VLOOKUP($A119,'Daily adjusted prices'!$C$5:$D$528,2,FALSE)</f>
        <v>7188.33</v>
      </c>
      <c r="D119" s="38">
        <f t="shared" si="4"/>
        <v>-1.4136273678257982E-3</v>
      </c>
      <c r="E119" s="38">
        <f t="shared" si="5"/>
        <v>-1.3115173171691641E-3</v>
      </c>
      <c r="F119" s="38">
        <f t="shared" si="6"/>
        <v>-1.4146274816299431E-3</v>
      </c>
      <c r="G119" s="38">
        <f t="shared" si="7"/>
        <v>-1.3123781087167768E-3</v>
      </c>
      <c r="AB119"/>
      <c r="AC119"/>
      <c r="AD119"/>
    </row>
    <row r="120" spans="1:30" x14ac:dyDescent="0.25">
      <c r="A120" s="4">
        <v>39252</v>
      </c>
      <c r="B120" s="5">
        <v>36.450000000000003</v>
      </c>
      <c r="C120" s="5">
        <f>VLOOKUP($A120,'Daily adjusted prices'!$C$5:$D$528,2,FALSE)</f>
        <v>7418.69</v>
      </c>
      <c r="D120" s="38">
        <f t="shared" si="4"/>
        <v>3.1993204983012502E-2</v>
      </c>
      <c r="E120" s="38">
        <f t="shared" si="5"/>
        <v>3.204638629556511E-2</v>
      </c>
      <c r="F120" s="38">
        <f t="shared" si="6"/>
        <v>3.1492082718907931E-2</v>
      </c>
      <c r="G120" s="38">
        <f t="shared" si="7"/>
        <v>3.1543614010060575E-2</v>
      </c>
      <c r="AB120"/>
      <c r="AC120"/>
      <c r="AD120"/>
    </row>
    <row r="121" spans="1:30" x14ac:dyDescent="0.25">
      <c r="A121" s="4">
        <v>39253</v>
      </c>
      <c r="B121" s="5">
        <v>36.25</v>
      </c>
      <c r="C121" s="5">
        <f>VLOOKUP($A121,'Daily adjusted prices'!$C$5:$D$528,2,FALSE)</f>
        <v>7377.14</v>
      </c>
      <c r="D121" s="38">
        <f t="shared" si="4"/>
        <v>-5.4869684499314619E-3</v>
      </c>
      <c r="E121" s="38">
        <f t="shared" si="5"/>
        <v>-5.6007192644522696E-3</v>
      </c>
      <c r="F121" s="38">
        <f t="shared" si="6"/>
        <v>-5.5020771539834217E-3</v>
      </c>
      <c r="G121" s="38">
        <f t="shared" si="7"/>
        <v>-5.616462100913649E-3</v>
      </c>
      <c r="AB121"/>
      <c r="AC121"/>
      <c r="AD121"/>
    </row>
    <row r="122" spans="1:30" x14ac:dyDescent="0.25">
      <c r="A122" s="4">
        <v>39254</v>
      </c>
      <c r="B122" s="5">
        <v>36.26</v>
      </c>
      <c r="C122" s="5">
        <f>VLOOKUP($A122,'Daily adjusted prices'!$C$5:$D$528,2,FALSE)</f>
        <v>7379.04</v>
      </c>
      <c r="D122" s="38">
        <f t="shared" si="4"/>
        <v>2.7586206896557108E-4</v>
      </c>
      <c r="E122" s="38">
        <f t="shared" si="5"/>
        <v>2.5755238479940878E-4</v>
      </c>
      <c r="F122" s="38">
        <f t="shared" si="6"/>
        <v>2.7582402602126683E-4</v>
      </c>
      <c r="G122" s="38">
        <f t="shared" si="7"/>
        <v>2.5751922387761165E-4</v>
      </c>
      <c r="AB122"/>
      <c r="AC122"/>
      <c r="AD122"/>
    </row>
    <row r="123" spans="1:30" x14ac:dyDescent="0.25">
      <c r="A123" s="4">
        <v>39255</v>
      </c>
      <c r="B123" s="5">
        <v>35.74</v>
      </c>
      <c r="C123" s="5">
        <f>VLOOKUP($A123,'Daily adjusted prices'!$C$5:$D$528,2,FALSE)</f>
        <v>7272.53</v>
      </c>
      <c r="D123" s="38">
        <f t="shared" si="4"/>
        <v>-1.4340871483728534E-2</v>
      </c>
      <c r="E123" s="38">
        <f t="shared" si="5"/>
        <v>-1.4434126932500679E-2</v>
      </c>
      <c r="F123" s="38">
        <f t="shared" si="6"/>
        <v>-1.444469559542292E-2</v>
      </c>
      <c r="G123" s="38">
        <f t="shared" si="7"/>
        <v>-1.45393123426403E-2</v>
      </c>
      <c r="AB123"/>
      <c r="AC123"/>
      <c r="AD123"/>
    </row>
    <row r="124" spans="1:30" x14ac:dyDescent="0.25">
      <c r="A124" s="4">
        <v>39258</v>
      </c>
      <c r="B124" s="5">
        <v>35.71</v>
      </c>
      <c r="C124" s="5">
        <f>VLOOKUP($A124,'Daily adjusted prices'!$C$5:$D$528,2,FALSE)</f>
        <v>7266.83</v>
      </c>
      <c r="D124" s="38">
        <f t="shared" si="4"/>
        <v>-8.3939563514268123E-4</v>
      </c>
      <c r="E124" s="38">
        <f t="shared" si="5"/>
        <v>-7.8377125979545159E-4</v>
      </c>
      <c r="F124" s="38">
        <f t="shared" si="6"/>
        <v>-8.3974812492488985E-4</v>
      </c>
      <c r="G124" s="38">
        <f t="shared" si="7"/>
        <v>-7.8407856907323754E-4</v>
      </c>
      <c r="AB124"/>
      <c r="AC124"/>
      <c r="AD124"/>
    </row>
    <row r="125" spans="1:30" x14ac:dyDescent="0.25">
      <c r="A125" s="4">
        <v>39259</v>
      </c>
      <c r="B125" s="5">
        <v>35.53</v>
      </c>
      <c r="C125" s="5">
        <f>VLOOKUP($A125,'Daily adjusted prices'!$C$5:$D$528,2,FALSE)</f>
        <v>7230.69</v>
      </c>
      <c r="D125" s="38">
        <f t="shared" si="4"/>
        <v>-5.0406048725847308E-3</v>
      </c>
      <c r="E125" s="38">
        <f t="shared" si="5"/>
        <v>-4.9732827106180322E-3</v>
      </c>
      <c r="F125" s="38">
        <f t="shared" si="6"/>
        <v>-5.0533515734213809E-3</v>
      </c>
      <c r="G125" s="38">
        <f t="shared" si="7"/>
        <v>-4.9856906369230647E-3</v>
      </c>
      <c r="AB125"/>
      <c r="AC125"/>
      <c r="AD125"/>
    </row>
    <row r="126" spans="1:30" x14ac:dyDescent="0.25">
      <c r="A126" s="4">
        <v>39260</v>
      </c>
      <c r="B126" s="5">
        <v>35.57</v>
      </c>
      <c r="C126" s="5">
        <f>VLOOKUP($A126,'Daily adjusted prices'!$C$5:$D$528,2,FALSE)</f>
        <v>7238.3</v>
      </c>
      <c r="D126" s="38">
        <f t="shared" si="4"/>
        <v>1.1258091753447719E-3</v>
      </c>
      <c r="E126" s="38">
        <f t="shared" si="5"/>
        <v>1.0524583407669486E-3</v>
      </c>
      <c r="F126" s="38">
        <f t="shared" si="6"/>
        <v>1.1251759274281074E-3</v>
      </c>
      <c r="G126" s="38">
        <f t="shared" si="7"/>
        <v>1.0519048947726206E-3</v>
      </c>
      <c r="AB126"/>
      <c r="AC126"/>
      <c r="AD126"/>
    </row>
    <row r="127" spans="1:30" x14ac:dyDescent="0.25">
      <c r="A127" s="4">
        <v>39261</v>
      </c>
      <c r="B127" s="5">
        <v>35.619999999999997</v>
      </c>
      <c r="C127" s="5">
        <f>VLOOKUP($A127,'Daily adjusted prices'!$C$5:$D$528,2,FALSE)</f>
        <v>7249.71</v>
      </c>
      <c r="D127" s="38">
        <f t="shared" si="4"/>
        <v>1.4056789429293115E-3</v>
      </c>
      <c r="E127" s="38">
        <f t="shared" si="5"/>
        <v>1.5763369852037634E-3</v>
      </c>
      <c r="F127" s="38">
        <f t="shared" si="6"/>
        <v>1.4046919011516388E-3</v>
      </c>
      <c r="G127" s="38">
        <f t="shared" si="7"/>
        <v>1.5750958701641416E-3</v>
      </c>
      <c r="AB127"/>
      <c r="AC127"/>
      <c r="AD127"/>
    </row>
    <row r="128" spans="1:30" x14ac:dyDescent="0.25">
      <c r="A128" s="4">
        <v>39262</v>
      </c>
      <c r="B128" s="5">
        <v>35.770000000000003</v>
      </c>
      <c r="C128" s="5">
        <f>VLOOKUP($A128,'Daily adjusted prices'!$C$5:$D$528,2,FALSE)</f>
        <v>7280.14</v>
      </c>
      <c r="D128" s="38">
        <f t="shared" si="4"/>
        <v>4.211117349803617E-3</v>
      </c>
      <c r="E128" s="38">
        <f t="shared" si="5"/>
        <v>4.1974092756813519E-3</v>
      </c>
      <c r="F128" s="38">
        <f t="shared" si="6"/>
        <v>4.2022754094109141E-3</v>
      </c>
      <c r="G128" s="38">
        <f t="shared" si="7"/>
        <v>4.1886247263544039E-3</v>
      </c>
      <c r="AB128"/>
      <c r="AC128"/>
      <c r="AD128"/>
    </row>
    <row r="129" spans="1:30" x14ac:dyDescent="0.25">
      <c r="A129" s="4">
        <v>39265</v>
      </c>
      <c r="B129" s="5">
        <v>35.75</v>
      </c>
      <c r="C129" s="5">
        <f>VLOOKUP($A129,'Daily adjusted prices'!$C$5:$D$528,2,FALSE)</f>
        <v>7276.34</v>
      </c>
      <c r="D129" s="38">
        <f t="shared" si="4"/>
        <v>-5.5912776069344527E-4</v>
      </c>
      <c r="E129" s="38">
        <f t="shared" si="5"/>
        <v>-5.2196798413217671E-4</v>
      </c>
      <c r="F129" s="38">
        <f t="shared" si="6"/>
        <v>-5.5928413090983696E-4</v>
      </c>
      <c r="G129" s="38">
        <f t="shared" si="7"/>
        <v>-5.2210425684246398E-4</v>
      </c>
      <c r="AB129"/>
      <c r="AC129"/>
      <c r="AD129"/>
    </row>
    <row r="130" spans="1:30" x14ac:dyDescent="0.25">
      <c r="A130" s="4">
        <v>39266</v>
      </c>
      <c r="B130" s="5">
        <v>36.17</v>
      </c>
      <c r="C130" s="5">
        <f>VLOOKUP($A130,'Daily adjusted prices'!$C$5:$D$528,2,FALSE)</f>
        <v>7360.02</v>
      </c>
      <c r="D130" s="38">
        <f t="shared" si="4"/>
        <v>1.1748251748251892E-2</v>
      </c>
      <c r="E130" s="38">
        <f t="shared" si="5"/>
        <v>1.150028723231733E-2</v>
      </c>
      <c r="F130" s="38">
        <f t="shared" si="6"/>
        <v>1.167977682399006E-2</v>
      </c>
      <c r="G130" s="38">
        <f t="shared" si="7"/>
        <v>1.1434661592323063E-2</v>
      </c>
      <c r="AB130"/>
      <c r="AC130"/>
      <c r="AD130"/>
    </row>
    <row r="131" spans="1:30" x14ac:dyDescent="0.25">
      <c r="A131" s="4">
        <v>39268</v>
      </c>
      <c r="B131" s="5">
        <v>36.020000000000003</v>
      </c>
      <c r="C131" s="5">
        <f>VLOOKUP($A131,'Daily adjusted prices'!$C$5:$D$528,2,FALSE)</f>
        <v>7329.59</v>
      </c>
      <c r="D131" s="38">
        <f t="shared" si="4"/>
        <v>-4.1470832181365047E-3</v>
      </c>
      <c r="E131" s="38">
        <f t="shared" si="5"/>
        <v>-4.1344996345119567E-3</v>
      </c>
      <c r="F131" s="38">
        <f t="shared" si="6"/>
        <v>-4.1557062161964864E-3</v>
      </c>
      <c r="G131" s="38">
        <f t="shared" si="7"/>
        <v>-4.1430703099193953E-3</v>
      </c>
      <c r="AB131"/>
      <c r="AC131"/>
      <c r="AD131"/>
    </row>
    <row r="132" spans="1:30" x14ac:dyDescent="0.25">
      <c r="A132" s="4">
        <v>39269</v>
      </c>
      <c r="B132" s="5">
        <v>35.96</v>
      </c>
      <c r="C132" s="5">
        <f>VLOOKUP($A132,'Daily adjusted prices'!$C$5:$D$528,2,FALSE)</f>
        <v>7318.18</v>
      </c>
      <c r="D132" s="38">
        <f t="shared" si="4"/>
        <v>-1.6657412548585215E-3</v>
      </c>
      <c r="E132" s="38">
        <f t="shared" si="5"/>
        <v>-1.5567037173975784E-3</v>
      </c>
      <c r="F132" s="38">
        <f t="shared" si="6"/>
        <v>-1.6671301443906055E-3</v>
      </c>
      <c r="G132" s="38">
        <f t="shared" si="7"/>
        <v>-1.5579166395665216E-3</v>
      </c>
      <c r="AB132"/>
      <c r="AC132"/>
      <c r="AD132"/>
    </row>
    <row r="133" spans="1:30" x14ac:dyDescent="0.25">
      <c r="A133" s="4">
        <v>39272</v>
      </c>
      <c r="B133" s="5">
        <v>36.090000000000003</v>
      </c>
      <c r="C133" s="5">
        <f>VLOOKUP($A133,'Daily adjusted prices'!$C$5:$D$528,2,FALSE)</f>
        <v>7344.8</v>
      </c>
      <c r="D133" s="38">
        <f t="shared" si="4"/>
        <v>3.615127919911032E-3</v>
      </c>
      <c r="E133" s="38">
        <f t="shared" si="5"/>
        <v>3.6375164316810871E-3</v>
      </c>
      <c r="F133" s="38">
        <f t="shared" si="6"/>
        <v>3.6086090512776965E-3</v>
      </c>
      <c r="G133" s="38">
        <f t="shared" si="7"/>
        <v>3.6309166684418684E-3</v>
      </c>
      <c r="AB133"/>
      <c r="AC133"/>
      <c r="AD133"/>
    </row>
    <row r="134" spans="1:30" x14ac:dyDescent="0.25">
      <c r="A134" s="4">
        <v>39273</v>
      </c>
      <c r="B134" s="5">
        <v>35.42</v>
      </c>
      <c r="C134" s="5">
        <f>VLOOKUP($A134,'Daily adjusted prices'!$C$5:$D$528,2,FALSE)</f>
        <v>7207.87</v>
      </c>
      <c r="D134" s="38">
        <f t="shared" ref="D134:D197" si="8">B134/B133-1</f>
        <v>-1.856469936270444E-2</v>
      </c>
      <c r="E134" s="38">
        <f t="shared" ref="E134:E197" si="9">C134/C133-1</f>
        <v>-1.8643121664306705E-2</v>
      </c>
      <c r="F134" s="38">
        <f t="shared" ref="F134:F197" si="10">LN(B134/B133)</f>
        <v>-1.873918630000981E-2</v>
      </c>
      <c r="G134" s="38">
        <f t="shared" ref="G134:G197" si="11">LN(C134/C133)</f>
        <v>-1.8819095220051492E-2</v>
      </c>
      <c r="AB134"/>
      <c r="AC134"/>
      <c r="AD134"/>
    </row>
    <row r="135" spans="1:30" x14ac:dyDescent="0.25">
      <c r="A135" s="4">
        <v>39274</v>
      </c>
      <c r="B135" s="5">
        <v>35.700000000000003</v>
      </c>
      <c r="C135" s="5">
        <f>VLOOKUP($A135,'Daily adjusted prices'!$C$5:$D$528,2,FALSE)</f>
        <v>7264.93</v>
      </c>
      <c r="D135" s="38">
        <f t="shared" si="8"/>
        <v>7.905138339920903E-3</v>
      </c>
      <c r="E135" s="38">
        <f t="shared" si="9"/>
        <v>7.916346992939749E-3</v>
      </c>
      <c r="F135" s="38">
        <f t="shared" si="10"/>
        <v>7.8740564309058656E-3</v>
      </c>
      <c r="G135" s="38">
        <f t="shared" si="11"/>
        <v>7.8851771110856495E-3</v>
      </c>
      <c r="AB135"/>
      <c r="AC135"/>
      <c r="AD135"/>
    </row>
    <row r="136" spans="1:30" x14ac:dyDescent="0.25">
      <c r="A136" s="4">
        <v>39275</v>
      </c>
      <c r="B136" s="5">
        <v>36.450000000000003</v>
      </c>
      <c r="C136" s="5">
        <f>VLOOKUP($A136,'Daily adjusted prices'!$C$5:$D$528,2,FALSE)</f>
        <v>7417.07</v>
      </c>
      <c r="D136" s="38">
        <f t="shared" si="8"/>
        <v>2.1008403361344463E-2</v>
      </c>
      <c r="E136" s="38">
        <f t="shared" si="9"/>
        <v>2.0941702122387884E-2</v>
      </c>
      <c r="F136" s="38">
        <f t="shared" si="10"/>
        <v>2.0790769669073689E-2</v>
      </c>
      <c r="G136" s="38">
        <f t="shared" si="11"/>
        <v>2.0725438749575536E-2</v>
      </c>
      <c r="AB136"/>
      <c r="AC136"/>
      <c r="AD136"/>
    </row>
    <row r="137" spans="1:30" x14ac:dyDescent="0.25">
      <c r="A137" s="4">
        <v>39276</v>
      </c>
      <c r="B137" s="5">
        <v>36.909999999999997</v>
      </c>
      <c r="C137" s="5">
        <f>VLOOKUP($A137,'Daily adjusted prices'!$C$5:$D$528,2,FALSE)</f>
        <v>7512.16</v>
      </c>
      <c r="D137" s="38">
        <f t="shared" si="8"/>
        <v>1.2620027434842029E-2</v>
      </c>
      <c r="E137" s="38">
        <f t="shared" si="9"/>
        <v>1.2820426394789308E-2</v>
      </c>
      <c r="F137" s="38">
        <f t="shared" si="10"/>
        <v>1.254105858723983E-2</v>
      </c>
      <c r="G137" s="38">
        <f t="shared" si="11"/>
        <v>1.2738940445699105E-2</v>
      </c>
      <c r="AB137"/>
      <c r="AC137"/>
      <c r="AD137"/>
    </row>
    <row r="138" spans="1:30" x14ac:dyDescent="0.25">
      <c r="A138" s="4">
        <v>39279</v>
      </c>
      <c r="B138" s="5">
        <v>37.49</v>
      </c>
      <c r="C138" s="5">
        <f>VLOOKUP($A138,'Daily adjusted prices'!$C$5:$D$528,2,FALSE)</f>
        <v>7630.07</v>
      </c>
      <c r="D138" s="38">
        <f t="shared" si="8"/>
        <v>1.5713898672446547E-2</v>
      </c>
      <c r="E138" s="38">
        <f t="shared" si="9"/>
        <v>1.5695885071670412E-2</v>
      </c>
      <c r="F138" s="38">
        <f t="shared" si="10"/>
        <v>1.5591713705913508E-2</v>
      </c>
      <c r="G138" s="38">
        <f t="shared" si="11"/>
        <v>1.5573978632546474E-2</v>
      </c>
      <c r="AB138"/>
      <c r="AC138"/>
      <c r="AD138"/>
    </row>
    <row r="139" spans="1:30" x14ac:dyDescent="0.25">
      <c r="A139" s="4">
        <v>39280</v>
      </c>
      <c r="B139" s="5">
        <v>38.04</v>
      </c>
      <c r="C139" s="5">
        <f>VLOOKUP($A139,'Daily adjusted prices'!$C$5:$D$528,2,FALSE)</f>
        <v>7742.28</v>
      </c>
      <c r="D139" s="38">
        <f t="shared" si="8"/>
        <v>1.4670578821018854E-2</v>
      </c>
      <c r="E139" s="38">
        <f t="shared" si="9"/>
        <v>1.4706287098283477E-2</v>
      </c>
      <c r="F139" s="38">
        <f t="shared" si="10"/>
        <v>1.4564006929368815E-2</v>
      </c>
      <c r="G139" s="38">
        <f t="shared" si="11"/>
        <v>1.4599198300540905E-2</v>
      </c>
      <c r="AB139"/>
      <c r="AC139"/>
      <c r="AD139"/>
    </row>
    <row r="140" spans="1:30" x14ac:dyDescent="0.25">
      <c r="A140" s="4">
        <v>39281</v>
      </c>
      <c r="B140" s="5">
        <v>37.799999999999997</v>
      </c>
      <c r="C140" s="5">
        <f>VLOOKUP($A140,'Daily adjusted prices'!$C$5:$D$528,2,FALSE)</f>
        <v>7692.84</v>
      </c>
      <c r="D140" s="38">
        <f t="shared" si="8"/>
        <v>-6.3091482649842989E-3</v>
      </c>
      <c r="E140" s="38">
        <f t="shared" si="9"/>
        <v>-6.3857158356452892E-3</v>
      </c>
      <c r="F140" s="38">
        <f t="shared" si="10"/>
        <v>-6.3291350516476242E-3</v>
      </c>
      <c r="G140" s="38">
        <f t="shared" si="11"/>
        <v>-6.4061917344043215E-3</v>
      </c>
      <c r="AB140"/>
      <c r="AC140"/>
      <c r="AD140"/>
    </row>
    <row r="141" spans="1:30" x14ac:dyDescent="0.25">
      <c r="A141" s="4">
        <v>39282</v>
      </c>
      <c r="B141" s="5">
        <v>38.04</v>
      </c>
      <c r="C141" s="5">
        <f>VLOOKUP($A141,'Daily adjusted prices'!$C$5:$D$528,2,FALSE)</f>
        <v>7742.28</v>
      </c>
      <c r="D141" s="38">
        <f t="shared" si="8"/>
        <v>6.3492063492063266E-3</v>
      </c>
      <c r="E141" s="38">
        <f t="shared" si="9"/>
        <v>6.4267552685353113E-3</v>
      </c>
      <c r="F141" s="38">
        <f t="shared" si="10"/>
        <v>6.3291350516475296E-3</v>
      </c>
      <c r="G141" s="38">
        <f t="shared" si="11"/>
        <v>6.4061917344042409E-3</v>
      </c>
      <c r="AB141"/>
      <c r="AC141"/>
      <c r="AD141"/>
    </row>
    <row r="142" spans="1:30" x14ac:dyDescent="0.25">
      <c r="A142" s="4">
        <v>39283</v>
      </c>
      <c r="B142" s="5">
        <v>37.49</v>
      </c>
      <c r="C142" s="5">
        <f>VLOOKUP($A142,'Daily adjusted prices'!$C$5:$D$528,2,FALSE)</f>
        <v>7630.07</v>
      </c>
      <c r="D142" s="38">
        <f t="shared" si="8"/>
        <v>-1.4458464773922097E-2</v>
      </c>
      <c r="E142" s="38">
        <f t="shared" si="9"/>
        <v>-1.4493146721637595E-2</v>
      </c>
      <c r="F142" s="38">
        <f t="shared" si="10"/>
        <v>-1.4564006929368808E-2</v>
      </c>
      <c r="G142" s="38">
        <f t="shared" si="11"/>
        <v>-1.4599198300540971E-2</v>
      </c>
      <c r="AB142"/>
      <c r="AC142"/>
      <c r="AD142"/>
    </row>
    <row r="143" spans="1:30" x14ac:dyDescent="0.25">
      <c r="A143" s="4">
        <v>39286</v>
      </c>
      <c r="B143" s="5">
        <v>38.15</v>
      </c>
      <c r="C143" s="5">
        <f>VLOOKUP($A143,'Daily adjusted prices'!$C$5:$D$528,2,FALSE)</f>
        <v>7763.2</v>
      </c>
      <c r="D143" s="38">
        <f t="shared" si="8"/>
        <v>1.7604694585222624E-2</v>
      </c>
      <c r="E143" s="38">
        <f t="shared" si="9"/>
        <v>1.7448070594372034E-2</v>
      </c>
      <c r="F143" s="38">
        <f t="shared" si="10"/>
        <v>1.7451526982645255E-2</v>
      </c>
      <c r="G143" s="38">
        <f t="shared" si="11"/>
        <v>1.7297600761330779E-2</v>
      </c>
      <c r="AB143"/>
      <c r="AC143"/>
      <c r="AD143"/>
    </row>
    <row r="144" spans="1:30" x14ac:dyDescent="0.25">
      <c r="A144" s="4">
        <v>39287</v>
      </c>
      <c r="B144" s="5">
        <v>37.590000000000003</v>
      </c>
      <c r="C144" s="5">
        <f>VLOOKUP($A144,'Daily adjusted prices'!$C$5:$D$528,2,FALSE)</f>
        <v>7649.09</v>
      </c>
      <c r="D144" s="38">
        <f t="shared" si="8"/>
        <v>-1.4678899082568697E-2</v>
      </c>
      <c r="E144" s="38">
        <f t="shared" si="9"/>
        <v>-1.4698835531739451E-2</v>
      </c>
      <c r="F144" s="38">
        <f t="shared" si="10"/>
        <v>-1.4787700154379276E-2</v>
      </c>
      <c r="G144" s="38">
        <f t="shared" si="11"/>
        <v>-1.480793381307848E-2</v>
      </c>
      <c r="AB144"/>
      <c r="AC144"/>
      <c r="AD144"/>
    </row>
    <row r="145" spans="1:30" x14ac:dyDescent="0.25">
      <c r="A145" s="4">
        <v>39288</v>
      </c>
      <c r="B145" s="5">
        <v>37.770000000000003</v>
      </c>
      <c r="C145" s="5">
        <f>VLOOKUP($A145,'Daily adjusted prices'!$C$5:$D$528,2,FALSE)</f>
        <v>7687.13</v>
      </c>
      <c r="D145" s="38">
        <f t="shared" si="8"/>
        <v>4.7885075818037137E-3</v>
      </c>
      <c r="E145" s="38">
        <f t="shared" si="9"/>
        <v>4.9731405958093333E-3</v>
      </c>
      <c r="F145" s="38">
        <f t="shared" si="10"/>
        <v>4.7770791482789074E-3</v>
      </c>
      <c r="G145" s="38">
        <f t="shared" si="11"/>
        <v>4.9608153785850812E-3</v>
      </c>
      <c r="AB145"/>
      <c r="AC145"/>
      <c r="AD145"/>
    </row>
    <row r="146" spans="1:30" x14ac:dyDescent="0.25">
      <c r="A146" s="4">
        <v>39289</v>
      </c>
      <c r="B146" s="5">
        <v>36.94</v>
      </c>
      <c r="C146" s="5">
        <f>VLOOKUP($A146,'Daily adjusted prices'!$C$5:$D$528,2,FALSE)</f>
        <v>7517.87</v>
      </c>
      <c r="D146" s="38">
        <f t="shared" si="8"/>
        <v>-2.197511252316664E-2</v>
      </c>
      <c r="E146" s="38">
        <f t="shared" si="9"/>
        <v>-2.2018620733615824E-2</v>
      </c>
      <c r="F146" s="38">
        <f t="shared" si="10"/>
        <v>-2.2220161953271696E-2</v>
      </c>
      <c r="G146" s="38">
        <f t="shared" si="11"/>
        <v>-2.226464873349945E-2</v>
      </c>
      <c r="AB146"/>
      <c r="AC146"/>
      <c r="AD146"/>
    </row>
    <row r="147" spans="1:30" x14ac:dyDescent="0.25">
      <c r="A147" s="4">
        <v>39290</v>
      </c>
      <c r="B147" s="5">
        <v>36.25</v>
      </c>
      <c r="C147" s="5">
        <f>VLOOKUP($A147,'Daily adjusted prices'!$C$5:$D$528,2,FALSE)</f>
        <v>7377.13</v>
      </c>
      <c r="D147" s="38">
        <f t="shared" si="8"/>
        <v>-1.8678938819707613E-2</v>
      </c>
      <c r="E147" s="38">
        <f t="shared" si="9"/>
        <v>-1.872072807856473E-2</v>
      </c>
      <c r="F147" s="38">
        <f t="shared" si="10"/>
        <v>-1.88555934704101E-2</v>
      </c>
      <c r="G147" s="38">
        <f t="shared" si="11"/>
        <v>-1.8898179072948326E-2</v>
      </c>
      <c r="AB147"/>
      <c r="AC147"/>
      <c r="AD147"/>
    </row>
    <row r="148" spans="1:30" x14ac:dyDescent="0.25">
      <c r="A148" s="4">
        <v>39293</v>
      </c>
      <c r="B148" s="5">
        <v>36.700000000000003</v>
      </c>
      <c r="C148" s="5">
        <f>VLOOKUP($A148,'Daily adjusted prices'!$C$5:$D$528,2,FALSE)</f>
        <v>7468.42</v>
      </c>
      <c r="D148" s="38">
        <f t="shared" si="8"/>
        <v>1.2413793103448256E-2</v>
      </c>
      <c r="E148" s="38">
        <f t="shared" si="9"/>
        <v>1.2374731094612734E-2</v>
      </c>
      <c r="F148" s="38">
        <f t="shared" si="10"/>
        <v>1.2337373759840784E-2</v>
      </c>
      <c r="G148" s="38">
        <f t="shared" si="11"/>
        <v>1.2298789968621562E-2</v>
      </c>
      <c r="AB148"/>
      <c r="AC148"/>
      <c r="AD148"/>
    </row>
    <row r="149" spans="1:30" x14ac:dyDescent="0.25">
      <c r="A149" s="4">
        <v>39294</v>
      </c>
      <c r="B149" s="5">
        <v>36.22</v>
      </c>
      <c r="C149" s="5">
        <f>VLOOKUP($A149,'Daily adjusted prices'!$C$5:$D$528,2,FALSE)</f>
        <v>7371.43</v>
      </c>
      <c r="D149" s="38">
        <f t="shared" si="8"/>
        <v>-1.3079019073569564E-2</v>
      </c>
      <c r="E149" s="38">
        <f t="shared" si="9"/>
        <v>-1.2986682591498599E-2</v>
      </c>
      <c r="F149" s="38">
        <f t="shared" si="10"/>
        <v>-1.3165302605257348E-2</v>
      </c>
      <c r="G149" s="38">
        <f t="shared" si="11"/>
        <v>-1.307174682458501E-2</v>
      </c>
      <c r="AB149"/>
      <c r="AC149"/>
      <c r="AD149"/>
    </row>
    <row r="150" spans="1:30" x14ac:dyDescent="0.25">
      <c r="A150" s="4">
        <v>39295</v>
      </c>
      <c r="B150" s="5">
        <v>36.4</v>
      </c>
      <c r="C150" s="5">
        <f>VLOOKUP($A150,'Daily adjusted prices'!$C$5:$D$528,2,FALSE)</f>
        <v>7407.56</v>
      </c>
      <c r="D150" s="38">
        <f t="shared" si="8"/>
        <v>4.9696300386525838E-3</v>
      </c>
      <c r="E150" s="38">
        <f t="shared" si="9"/>
        <v>4.9013556392720758E-3</v>
      </c>
      <c r="F150" s="38">
        <f t="shared" si="10"/>
        <v>4.9573221874275588E-3</v>
      </c>
      <c r="G150" s="38">
        <f t="shared" si="11"/>
        <v>4.8893831008958522E-3</v>
      </c>
      <c r="AB150"/>
      <c r="AC150"/>
      <c r="AD150"/>
    </row>
    <row r="151" spans="1:30" x14ac:dyDescent="0.25">
      <c r="A151" s="4">
        <v>39296</v>
      </c>
      <c r="B151" s="5">
        <v>36.47</v>
      </c>
      <c r="C151" s="5">
        <f>VLOOKUP($A151,'Daily adjusted prices'!$C$5:$D$528,2,FALSE)</f>
        <v>7422.78</v>
      </c>
      <c r="D151" s="38">
        <f t="shared" si="8"/>
        <v>1.9230769230769162E-3</v>
      </c>
      <c r="E151" s="38">
        <f t="shared" si="9"/>
        <v>2.0546576740518852E-3</v>
      </c>
      <c r="F151" s="38">
        <f t="shared" si="10"/>
        <v>1.9212301778938723E-3</v>
      </c>
      <c r="G151" s="38">
        <f t="shared" si="11"/>
        <v>2.052549751851626E-3</v>
      </c>
      <c r="AB151"/>
      <c r="AC151"/>
      <c r="AD151"/>
    </row>
    <row r="152" spans="1:30" x14ac:dyDescent="0.25">
      <c r="A152" s="4">
        <v>39297</v>
      </c>
      <c r="B152" s="5">
        <v>35.57</v>
      </c>
      <c r="C152" s="5">
        <f>VLOOKUP($A152,'Daily adjusted prices'!$C$5:$D$528,2,FALSE)</f>
        <v>7238.3</v>
      </c>
      <c r="D152" s="38">
        <f t="shared" si="8"/>
        <v>-2.4677817384151313E-2</v>
      </c>
      <c r="E152" s="38">
        <f t="shared" si="9"/>
        <v>-2.4853222108158879E-2</v>
      </c>
      <c r="F152" s="38">
        <f t="shared" si="10"/>
        <v>-2.4987418860224979E-2</v>
      </c>
      <c r="G152" s="38">
        <f t="shared" si="11"/>
        <v>-2.5167277886984123E-2</v>
      </c>
      <c r="AB152"/>
      <c r="AC152"/>
      <c r="AD152"/>
    </row>
    <row r="153" spans="1:30" x14ac:dyDescent="0.25">
      <c r="A153" s="4">
        <v>39300</v>
      </c>
      <c r="B153" s="5">
        <v>36.54</v>
      </c>
      <c r="C153" s="5">
        <f>VLOOKUP($A153,'Daily adjusted prices'!$C$5:$D$528,2,FALSE)</f>
        <v>7436.09</v>
      </c>
      <c r="D153" s="38">
        <f t="shared" si="8"/>
        <v>2.7270171492830952E-2</v>
      </c>
      <c r="E153" s="38">
        <f t="shared" si="9"/>
        <v>2.732547697663823E-2</v>
      </c>
      <c r="F153" s="38">
        <f t="shared" si="10"/>
        <v>2.6904964989496741E-2</v>
      </c>
      <c r="G153" s="38">
        <f t="shared" si="11"/>
        <v>2.6958800870889595E-2</v>
      </c>
      <c r="AB153"/>
      <c r="AC153"/>
      <c r="AD153"/>
    </row>
    <row r="154" spans="1:30" x14ac:dyDescent="0.25">
      <c r="A154" s="4">
        <v>39301</v>
      </c>
      <c r="B154" s="5">
        <v>36.89</v>
      </c>
      <c r="C154" s="5">
        <f>VLOOKUP($A154,'Daily adjusted prices'!$C$5:$D$528,2,FALSE)</f>
        <v>7508.36</v>
      </c>
      <c r="D154" s="38">
        <f t="shared" si="8"/>
        <v>9.5785440613027628E-3</v>
      </c>
      <c r="E154" s="38">
        <f t="shared" si="9"/>
        <v>9.7188172816626839E-3</v>
      </c>
      <c r="F154" s="38">
        <f t="shared" si="10"/>
        <v>9.5329606587236868E-3</v>
      </c>
      <c r="G154" s="38">
        <f t="shared" si="11"/>
        <v>9.6718933620203052E-3</v>
      </c>
      <c r="AB154"/>
      <c r="AC154"/>
      <c r="AD154"/>
    </row>
    <row r="155" spans="1:30" x14ac:dyDescent="0.25">
      <c r="A155" s="4">
        <v>39302</v>
      </c>
      <c r="B155" s="5">
        <v>37.81</v>
      </c>
      <c r="C155" s="5">
        <f>VLOOKUP($A155,'Daily adjusted prices'!$C$5:$D$528,2,FALSE)</f>
        <v>7694.73</v>
      </c>
      <c r="D155" s="38">
        <f t="shared" si="8"/>
        <v>2.4939007861209062E-2</v>
      </c>
      <c r="E155" s="38">
        <f t="shared" si="9"/>
        <v>2.482166545024489E-2</v>
      </c>
      <c r="F155" s="38">
        <f t="shared" si="10"/>
        <v>2.4633106294257284E-2</v>
      </c>
      <c r="G155" s="38">
        <f t="shared" si="11"/>
        <v>2.4518612526648029E-2</v>
      </c>
      <c r="AB155"/>
      <c r="AC155"/>
      <c r="AD155"/>
    </row>
    <row r="156" spans="1:30" x14ac:dyDescent="0.25">
      <c r="A156" s="4">
        <v>39303</v>
      </c>
      <c r="B156" s="5">
        <v>36.39</v>
      </c>
      <c r="C156" s="5">
        <f>VLOOKUP($A156,'Daily adjusted prices'!$C$5:$D$528,2,FALSE)</f>
        <v>7405.66</v>
      </c>
      <c r="D156" s="38">
        <f t="shared" si="8"/>
        <v>-3.7556202062946409E-2</v>
      </c>
      <c r="E156" s="38">
        <f t="shared" si="9"/>
        <v>-3.7567270066655944E-2</v>
      </c>
      <c r="F156" s="38">
        <f t="shared" si="10"/>
        <v>-3.8279606278773137E-2</v>
      </c>
      <c r="G156" s="38">
        <f t="shared" si="11"/>
        <v>-3.8291106241029833E-2</v>
      </c>
      <c r="AB156"/>
      <c r="AC156"/>
      <c r="AD156"/>
    </row>
    <row r="157" spans="1:30" x14ac:dyDescent="0.25">
      <c r="A157" s="4">
        <v>39304</v>
      </c>
      <c r="B157" s="5">
        <v>35.729999999999997</v>
      </c>
      <c r="C157" s="5">
        <f>VLOOKUP($A157,'Daily adjusted prices'!$C$5:$D$528,2,FALSE)</f>
        <v>7270.63</v>
      </c>
      <c r="D157" s="38">
        <f t="shared" si="8"/>
        <v>-1.8136850783182279E-2</v>
      </c>
      <c r="E157" s="38">
        <f t="shared" si="9"/>
        <v>-1.8233351247559315E-2</v>
      </c>
      <c r="F157" s="38">
        <f t="shared" si="10"/>
        <v>-1.8303339588750113E-2</v>
      </c>
      <c r="G157" s="38">
        <f t="shared" si="11"/>
        <v>-1.8401627427480735E-2</v>
      </c>
      <c r="AB157"/>
      <c r="AC157"/>
      <c r="AD157"/>
    </row>
    <row r="158" spans="1:30" x14ac:dyDescent="0.25">
      <c r="A158" s="4">
        <v>39307</v>
      </c>
      <c r="B158" s="5">
        <v>35.67</v>
      </c>
      <c r="C158" s="5">
        <f>VLOOKUP($A158,'Daily adjusted prices'!$C$5:$D$528,2,FALSE)</f>
        <v>7259.22</v>
      </c>
      <c r="D158" s="38">
        <f t="shared" si="8"/>
        <v>-1.6792611251048584E-3</v>
      </c>
      <c r="E158" s="38">
        <f t="shared" si="9"/>
        <v>-1.5693275548336327E-3</v>
      </c>
      <c r="F158" s="38">
        <f t="shared" si="10"/>
        <v>-1.6806726645181777E-3</v>
      </c>
      <c r="G158" s="38">
        <f t="shared" si="11"/>
        <v>-1.5705602391465844E-3</v>
      </c>
      <c r="AB158"/>
      <c r="AC158"/>
      <c r="AD158"/>
    </row>
    <row r="159" spans="1:30" x14ac:dyDescent="0.25">
      <c r="A159" s="4">
        <v>39308</v>
      </c>
      <c r="B159" s="5">
        <v>35.21</v>
      </c>
      <c r="C159" s="5">
        <f>VLOOKUP($A159,'Daily adjusted prices'!$C$5:$D$528,2,FALSE)</f>
        <v>7166.03</v>
      </c>
      <c r="D159" s="38">
        <f t="shared" si="8"/>
        <v>-1.2895991028875842E-2</v>
      </c>
      <c r="E159" s="38">
        <f t="shared" si="9"/>
        <v>-1.2837467386303314E-2</v>
      </c>
      <c r="F159" s="38">
        <f t="shared" si="10"/>
        <v>-1.2979866203839048E-2</v>
      </c>
      <c r="G159" s="38">
        <f t="shared" si="11"/>
        <v>-1.2920579738352284E-2</v>
      </c>
      <c r="AB159"/>
      <c r="AC159"/>
      <c r="AD159"/>
    </row>
    <row r="160" spans="1:30" x14ac:dyDescent="0.25">
      <c r="A160" s="4">
        <v>39309</v>
      </c>
      <c r="B160" s="5">
        <v>34.479999999999997</v>
      </c>
      <c r="C160" s="5">
        <f>VLOOKUP($A160,'Daily adjusted prices'!$C$5:$D$528,2,FALSE)</f>
        <v>7017.69</v>
      </c>
      <c r="D160" s="38">
        <f t="shared" si="8"/>
        <v>-2.0732746378869793E-2</v>
      </c>
      <c r="E160" s="38">
        <f t="shared" si="9"/>
        <v>-2.0700443620805364E-2</v>
      </c>
      <c r="F160" s="38">
        <f t="shared" si="10"/>
        <v>-2.0950687371468952E-2</v>
      </c>
      <c r="G160" s="38">
        <f t="shared" si="11"/>
        <v>-2.0917701253351947E-2</v>
      </c>
      <c r="AB160"/>
      <c r="AC160"/>
      <c r="AD160"/>
    </row>
    <row r="161" spans="1:30" x14ac:dyDescent="0.25">
      <c r="A161" s="4">
        <v>39310</v>
      </c>
      <c r="B161" s="5">
        <v>34.76</v>
      </c>
      <c r="C161" s="5">
        <f>VLOOKUP($A161,'Daily adjusted prices'!$C$5:$D$528,2,FALSE)</f>
        <v>7074.75</v>
      </c>
      <c r="D161" s="38">
        <f t="shared" si="8"/>
        <v>8.1206496519721227E-3</v>
      </c>
      <c r="E161" s="38">
        <f t="shared" si="9"/>
        <v>8.1308806744100348E-3</v>
      </c>
      <c r="F161" s="38">
        <f t="shared" si="10"/>
        <v>8.0878546016989062E-3</v>
      </c>
      <c r="G161" s="38">
        <f t="shared" si="11"/>
        <v>8.098003159340764E-3</v>
      </c>
      <c r="AB161"/>
      <c r="AC161"/>
      <c r="AD161"/>
    </row>
    <row r="162" spans="1:30" x14ac:dyDescent="0.25">
      <c r="A162" s="4">
        <v>39311</v>
      </c>
      <c r="B162" s="5">
        <v>35.93</v>
      </c>
      <c r="C162" s="5">
        <f>VLOOKUP($A162,'Daily adjusted prices'!$C$5:$D$528,2,FALSE)</f>
        <v>7312.47</v>
      </c>
      <c r="D162" s="38">
        <f t="shared" si="8"/>
        <v>3.3659378596087475E-2</v>
      </c>
      <c r="E162" s="38">
        <f t="shared" si="9"/>
        <v>3.360118732110684E-2</v>
      </c>
      <c r="F162" s="38">
        <f t="shared" si="10"/>
        <v>3.3105300728236094E-2</v>
      </c>
      <c r="G162" s="38">
        <f t="shared" si="11"/>
        <v>3.3049002769521642E-2</v>
      </c>
      <c r="AB162"/>
      <c r="AC162"/>
      <c r="AD162"/>
    </row>
    <row r="163" spans="1:30" x14ac:dyDescent="0.25">
      <c r="A163" s="4">
        <v>39314</v>
      </c>
      <c r="B163" s="5">
        <v>35.72</v>
      </c>
      <c r="C163" s="5">
        <f>VLOOKUP($A163,'Daily adjusted prices'!$C$5:$D$528,2,FALSE)</f>
        <v>7268.73</v>
      </c>
      <c r="D163" s="38">
        <f t="shared" si="8"/>
        <v>-5.8446980239355018E-3</v>
      </c>
      <c r="E163" s="38">
        <f t="shared" si="9"/>
        <v>-5.9815630012841625E-3</v>
      </c>
      <c r="F163" s="38">
        <f t="shared" si="10"/>
        <v>-5.8618451171291363E-3</v>
      </c>
      <c r="G163" s="38">
        <f t="shared" si="11"/>
        <v>-5.9995242091338743E-3</v>
      </c>
      <c r="AB163"/>
      <c r="AC163"/>
      <c r="AD163"/>
    </row>
    <row r="164" spans="1:30" x14ac:dyDescent="0.25">
      <c r="A164" s="4">
        <v>39315</v>
      </c>
      <c r="B164" s="5">
        <v>35.840000000000003</v>
      </c>
      <c r="C164" s="5">
        <f>VLOOKUP($A164,'Daily adjusted prices'!$C$5:$D$528,2,FALSE)</f>
        <v>7293.45</v>
      </c>
      <c r="D164" s="38">
        <f t="shared" si="8"/>
        <v>3.3594624860022737E-3</v>
      </c>
      <c r="E164" s="38">
        <f t="shared" si="9"/>
        <v>3.4008692027356346E-3</v>
      </c>
      <c r="F164" s="38">
        <f t="shared" si="10"/>
        <v>3.353832098431458E-3</v>
      </c>
      <c r="G164" s="38">
        <f t="shared" si="11"/>
        <v>3.3950993251006165E-3</v>
      </c>
      <c r="AB164"/>
      <c r="AC164"/>
      <c r="AD164"/>
    </row>
    <row r="165" spans="1:30" x14ac:dyDescent="0.25">
      <c r="A165" s="4">
        <v>39316</v>
      </c>
      <c r="B165" s="5">
        <v>36.58</v>
      </c>
      <c r="C165" s="5">
        <f>VLOOKUP($A165,'Daily adjusted prices'!$C$5:$D$528,2,FALSE)</f>
        <v>7443.7</v>
      </c>
      <c r="D165" s="38">
        <f t="shared" si="8"/>
        <v>2.0647321428571175E-2</v>
      </c>
      <c r="E165" s="38">
        <f t="shared" si="9"/>
        <v>2.0600675948967861E-2</v>
      </c>
      <c r="F165" s="38">
        <f t="shared" si="10"/>
        <v>2.0437054855989668E-2</v>
      </c>
      <c r="G165" s="38">
        <f t="shared" si="11"/>
        <v>2.0391351952989776E-2</v>
      </c>
      <c r="AB165"/>
      <c r="AC165"/>
      <c r="AD165"/>
    </row>
    <row r="166" spans="1:30" x14ac:dyDescent="0.25">
      <c r="A166" s="4">
        <v>39317</v>
      </c>
      <c r="B166" s="5">
        <v>36.56</v>
      </c>
      <c r="C166" s="5">
        <f>VLOOKUP($A166,'Daily adjusted prices'!$C$5:$D$528,2,FALSE)</f>
        <v>7439.89</v>
      </c>
      <c r="D166" s="38">
        <f t="shared" si="8"/>
        <v>-5.4674685620548225E-4</v>
      </c>
      <c r="E166" s="38">
        <f t="shared" si="9"/>
        <v>-5.1184222899891552E-4</v>
      </c>
      <c r="F166" s="38">
        <f t="shared" si="10"/>
        <v>-5.4689637677028387E-4</v>
      </c>
      <c r="G166" s="38">
        <f t="shared" si="11"/>
        <v>-5.1197326494767121E-4</v>
      </c>
      <c r="AB166"/>
      <c r="AC166"/>
      <c r="AD166"/>
    </row>
    <row r="167" spans="1:30" x14ac:dyDescent="0.25">
      <c r="A167" s="4">
        <v>39318</v>
      </c>
      <c r="B167" s="5">
        <v>36.83</v>
      </c>
      <c r="C167" s="5">
        <f>VLOOKUP($A167,'Daily adjusted prices'!$C$5:$D$528,2,FALSE)</f>
        <v>7495.04</v>
      </c>
      <c r="D167" s="38">
        <f t="shared" si="8"/>
        <v>7.3851203501094087E-3</v>
      </c>
      <c r="E167" s="38">
        <f t="shared" si="9"/>
        <v>7.4127440056237504E-3</v>
      </c>
      <c r="F167" s="38">
        <f t="shared" si="10"/>
        <v>7.3579838710246719E-3</v>
      </c>
      <c r="G167" s="38">
        <f t="shared" si="11"/>
        <v>7.3854046421151813E-3</v>
      </c>
      <c r="AB167"/>
      <c r="AC167"/>
      <c r="AD167"/>
    </row>
    <row r="168" spans="1:30" x14ac:dyDescent="0.25">
      <c r="A168" s="4">
        <v>39321</v>
      </c>
      <c r="B168" s="5">
        <v>36.450000000000003</v>
      </c>
      <c r="C168" s="5">
        <f>VLOOKUP($A168,'Daily adjusted prices'!$C$5:$D$528,2,FALSE)</f>
        <v>7417.07</v>
      </c>
      <c r="D168" s="38">
        <f t="shared" si="8"/>
        <v>-1.0317675807765325E-2</v>
      </c>
      <c r="E168" s="38">
        <f t="shared" si="9"/>
        <v>-1.0402879771155393E-2</v>
      </c>
      <c r="F168" s="38">
        <f t="shared" si="10"/>
        <v>-1.0371272002306692E-2</v>
      </c>
      <c r="G168" s="38">
        <f t="shared" si="11"/>
        <v>-1.0457367943617922E-2</v>
      </c>
      <c r="AB168"/>
      <c r="AC168"/>
      <c r="AD168"/>
    </row>
    <row r="169" spans="1:30" x14ac:dyDescent="0.25">
      <c r="A169" s="4">
        <v>39322</v>
      </c>
      <c r="B169" s="5">
        <v>35.56</v>
      </c>
      <c r="C169" s="5">
        <f>VLOOKUP($A169,'Daily adjusted prices'!$C$5:$D$528,2,FALSE)</f>
        <v>7236.4</v>
      </c>
      <c r="D169" s="38">
        <f t="shared" si="8"/>
        <v>-2.4417009602194839E-2</v>
      </c>
      <c r="E169" s="38">
        <f t="shared" si="9"/>
        <v>-2.4358675325971024E-2</v>
      </c>
      <c r="F169" s="38">
        <f t="shared" si="10"/>
        <v>-2.4720047808963377E-2</v>
      </c>
      <c r="G169" s="38">
        <f t="shared" si="11"/>
        <v>-2.4660255322993822E-2</v>
      </c>
      <c r="AB169"/>
      <c r="AC169"/>
      <c r="AD169"/>
    </row>
    <row r="170" spans="1:30" x14ac:dyDescent="0.25">
      <c r="A170" s="4">
        <v>39323</v>
      </c>
      <c r="B170" s="5">
        <v>36.17</v>
      </c>
      <c r="C170" s="5">
        <f>VLOOKUP($A170,'Daily adjusted prices'!$C$5:$D$528,2,FALSE)</f>
        <v>7361.92</v>
      </c>
      <c r="D170" s="38">
        <f t="shared" si="8"/>
        <v>1.7154105736782777E-2</v>
      </c>
      <c r="E170" s="38">
        <f t="shared" si="9"/>
        <v>1.73456414791886E-2</v>
      </c>
      <c r="F170" s="38">
        <f t="shared" si="10"/>
        <v>1.7008635318302625E-2</v>
      </c>
      <c r="G170" s="38">
        <f t="shared" si="11"/>
        <v>1.719692312048475E-2</v>
      </c>
      <c r="AB170"/>
      <c r="AC170"/>
      <c r="AD170"/>
    </row>
    <row r="171" spans="1:30" x14ac:dyDescent="0.25">
      <c r="A171" s="4">
        <v>39324</v>
      </c>
      <c r="B171" s="5">
        <v>35.880000000000003</v>
      </c>
      <c r="C171" s="5">
        <f>VLOOKUP($A171,'Daily adjusted prices'!$C$5:$D$528,2,FALSE)</f>
        <v>7302.96</v>
      </c>
      <c r="D171" s="38">
        <f t="shared" si="8"/>
        <v>-8.017694221730709E-3</v>
      </c>
      <c r="E171" s="38">
        <f t="shared" si="9"/>
        <v>-8.0087803181778661E-3</v>
      </c>
      <c r="F171" s="38">
        <f t="shared" si="10"/>
        <v>-8.0500087734112023E-3</v>
      </c>
      <c r="G171" s="38">
        <f t="shared" si="11"/>
        <v>-8.0410228636311459E-3</v>
      </c>
      <c r="AB171"/>
      <c r="AC171"/>
      <c r="AD171"/>
    </row>
    <row r="172" spans="1:30" x14ac:dyDescent="0.25">
      <c r="A172" s="4">
        <v>39325</v>
      </c>
      <c r="B172" s="5">
        <v>36.32</v>
      </c>
      <c r="C172" s="5">
        <f>VLOOKUP($A172,'Daily adjusted prices'!$C$5:$D$528,2,FALSE)</f>
        <v>7392.35</v>
      </c>
      <c r="D172" s="38">
        <f t="shared" si="8"/>
        <v>1.2263099219620877E-2</v>
      </c>
      <c r="E172" s="38">
        <f t="shared" si="9"/>
        <v>1.2240242312706151E-2</v>
      </c>
      <c r="F172" s="38">
        <f t="shared" si="10"/>
        <v>1.2188516542497094E-2</v>
      </c>
      <c r="G172" s="38">
        <f t="shared" si="11"/>
        <v>1.2165936281504888E-2</v>
      </c>
      <c r="AB172"/>
      <c r="AC172"/>
      <c r="AD172"/>
    </row>
    <row r="173" spans="1:30" x14ac:dyDescent="0.25">
      <c r="A173" s="4">
        <v>39329</v>
      </c>
      <c r="B173" s="5">
        <v>36.479999999999997</v>
      </c>
      <c r="C173" s="5">
        <f>VLOOKUP($A173,'Daily adjusted prices'!$C$5:$D$528,2,FALSE)</f>
        <v>7424.68</v>
      </c>
      <c r="D173" s="38">
        <f t="shared" si="8"/>
        <v>4.405286343612147E-3</v>
      </c>
      <c r="E173" s="38">
        <f t="shared" si="9"/>
        <v>4.373440110384319E-3</v>
      </c>
      <c r="F173" s="38">
        <f t="shared" si="10"/>
        <v>4.3956114730379081E-3</v>
      </c>
      <c r="G173" s="38">
        <f t="shared" si="11"/>
        <v>4.3639044136081096E-3</v>
      </c>
      <c r="AB173"/>
      <c r="AC173"/>
      <c r="AD173"/>
    </row>
    <row r="174" spans="1:30" x14ac:dyDescent="0.25">
      <c r="A174" s="4">
        <v>39330</v>
      </c>
      <c r="B174" s="5">
        <v>36.21</v>
      </c>
      <c r="C174" s="5">
        <f>VLOOKUP($A174,'Daily adjusted prices'!$C$5:$D$528,2,FALSE)</f>
        <v>7369.53</v>
      </c>
      <c r="D174" s="38">
        <f t="shared" si="8"/>
        <v>-7.4013157894735615E-3</v>
      </c>
      <c r="E174" s="38">
        <f t="shared" si="9"/>
        <v>-7.427929553866397E-3</v>
      </c>
      <c r="F174" s="38">
        <f t="shared" si="10"/>
        <v>-7.4288414285806912E-3</v>
      </c>
      <c r="G174" s="38">
        <f t="shared" si="11"/>
        <v>-7.4556539980606736E-3</v>
      </c>
      <c r="AB174"/>
      <c r="AC174"/>
      <c r="AD174"/>
    </row>
    <row r="175" spans="1:30" x14ac:dyDescent="0.25">
      <c r="A175" s="4">
        <v>39331</v>
      </c>
      <c r="B175" s="5">
        <v>36.82</v>
      </c>
      <c r="C175" s="5">
        <f>VLOOKUP($A175,'Daily adjusted prices'!$C$5:$D$528,2,FALSE)</f>
        <v>7493.14</v>
      </c>
      <c r="D175" s="38">
        <f t="shared" si="8"/>
        <v>1.6846175089754167E-2</v>
      </c>
      <c r="E175" s="38">
        <f t="shared" si="9"/>
        <v>1.677311850280816E-2</v>
      </c>
      <c r="F175" s="38">
        <f t="shared" si="10"/>
        <v>1.670585202738193E-2</v>
      </c>
      <c r="G175" s="38">
        <f t="shared" si="11"/>
        <v>1.6634003193917751E-2</v>
      </c>
      <c r="AB175"/>
      <c r="AC175"/>
      <c r="AD175"/>
    </row>
    <row r="176" spans="1:30" x14ac:dyDescent="0.25">
      <c r="A176" s="4">
        <v>39332</v>
      </c>
      <c r="B176" s="5">
        <v>36.21</v>
      </c>
      <c r="C176" s="5">
        <f>VLOOKUP($A176,'Daily adjusted prices'!$C$5:$D$528,2,FALSE)</f>
        <v>7369.53</v>
      </c>
      <c r="D176" s="38">
        <f t="shared" si="8"/>
        <v>-1.6567083107007052E-2</v>
      </c>
      <c r="E176" s="38">
        <f t="shared" si="9"/>
        <v>-1.6496422060711557E-2</v>
      </c>
      <c r="F176" s="38">
        <f t="shared" si="10"/>
        <v>-1.6705852027381965E-2</v>
      </c>
      <c r="G176" s="38">
        <f t="shared" si="11"/>
        <v>-1.6634003193917803E-2</v>
      </c>
      <c r="AB176"/>
      <c r="AC176"/>
      <c r="AD176"/>
    </row>
    <row r="177" spans="1:30" x14ac:dyDescent="0.25">
      <c r="A177" s="4">
        <v>39335</v>
      </c>
      <c r="B177" s="5">
        <v>36.619999999999997</v>
      </c>
      <c r="C177" s="5">
        <f>VLOOKUP($A177,'Daily adjusted prices'!$C$5:$D$528,2,FALSE)</f>
        <v>7453.2</v>
      </c>
      <c r="D177" s="38">
        <f t="shared" si="8"/>
        <v>1.1322838994752837E-2</v>
      </c>
      <c r="E177" s="38">
        <f t="shared" si="9"/>
        <v>1.135350558312398E-2</v>
      </c>
      <c r="F177" s="38">
        <f t="shared" si="10"/>
        <v>1.1259215468814834E-2</v>
      </c>
      <c r="G177" s="38">
        <f t="shared" si="11"/>
        <v>1.1289538252245509E-2</v>
      </c>
      <c r="AB177"/>
      <c r="AC177"/>
      <c r="AD177"/>
    </row>
    <row r="178" spans="1:30" x14ac:dyDescent="0.25">
      <c r="A178" s="4">
        <v>39336</v>
      </c>
      <c r="B178" s="5">
        <v>36.909999999999997</v>
      </c>
      <c r="C178" s="5">
        <f>VLOOKUP($A178,'Daily adjusted prices'!$C$5:$D$528,2,FALSE)</f>
        <v>7512.16</v>
      </c>
      <c r="D178" s="38">
        <f t="shared" si="8"/>
        <v>7.9191698525395982E-3</v>
      </c>
      <c r="E178" s="38">
        <f t="shared" si="9"/>
        <v>7.9106960768529078E-3</v>
      </c>
      <c r="F178" s="38">
        <f t="shared" si="10"/>
        <v>7.8879777955425529E-3</v>
      </c>
      <c r="G178" s="38">
        <f t="shared" si="11"/>
        <v>7.8795705625414342E-3</v>
      </c>
      <c r="AB178"/>
      <c r="AC178"/>
      <c r="AD178"/>
    </row>
    <row r="179" spans="1:30" x14ac:dyDescent="0.25">
      <c r="A179" s="4">
        <v>39337</v>
      </c>
      <c r="B179" s="5">
        <v>37.29</v>
      </c>
      <c r="C179" s="5">
        <f>VLOOKUP($A179,'Daily adjusted prices'!$C$5:$D$528,2,FALSE)</f>
        <v>7588.23</v>
      </c>
      <c r="D179" s="38">
        <f t="shared" si="8"/>
        <v>1.0295312923326971E-2</v>
      </c>
      <c r="E179" s="38">
        <f t="shared" si="9"/>
        <v>1.0126248642201352E-2</v>
      </c>
      <c r="F179" s="38">
        <f t="shared" si="10"/>
        <v>1.0242677148822193E-2</v>
      </c>
      <c r="G179" s="38">
        <f t="shared" si="11"/>
        <v>1.0075321697131989E-2</v>
      </c>
      <c r="AB179"/>
      <c r="AC179"/>
      <c r="AD179"/>
    </row>
    <row r="180" spans="1:30" x14ac:dyDescent="0.25">
      <c r="A180" s="4">
        <v>39338</v>
      </c>
      <c r="B180" s="5">
        <v>37.86</v>
      </c>
      <c r="C180" s="5">
        <f>VLOOKUP($A180,'Daily adjusted prices'!$C$5:$D$528,2,FALSE)</f>
        <v>7704.25</v>
      </c>
      <c r="D180" s="38">
        <f t="shared" si="8"/>
        <v>1.528559935639584E-2</v>
      </c>
      <c r="E180" s="38">
        <f t="shared" si="9"/>
        <v>1.5289468031411957E-2</v>
      </c>
      <c r="F180" s="38">
        <f t="shared" si="10"/>
        <v>1.5169951590447378E-2</v>
      </c>
      <c r="G180" s="38">
        <f t="shared" si="11"/>
        <v>1.5173762013492804E-2</v>
      </c>
      <c r="AB180"/>
      <c r="AC180"/>
      <c r="AD180"/>
    </row>
    <row r="181" spans="1:30" x14ac:dyDescent="0.25">
      <c r="A181" s="4">
        <v>39339</v>
      </c>
      <c r="B181" s="5">
        <v>37.71</v>
      </c>
      <c r="C181" s="5">
        <f>VLOOKUP($A181,'Daily adjusted prices'!$C$5:$D$528,2,FALSE)</f>
        <v>7673.82</v>
      </c>
      <c r="D181" s="38">
        <f t="shared" si="8"/>
        <v>-3.961965134706813E-3</v>
      </c>
      <c r="E181" s="38">
        <f t="shared" si="9"/>
        <v>-3.9497679852029677E-3</v>
      </c>
      <c r="F181" s="38">
        <f t="shared" si="10"/>
        <v>-3.9698345109110428E-3</v>
      </c>
      <c r="G181" s="38">
        <f t="shared" si="11"/>
        <v>-3.9575889194814013E-3</v>
      </c>
      <c r="AB181"/>
      <c r="AC181"/>
      <c r="AD181"/>
    </row>
    <row r="182" spans="1:30" x14ac:dyDescent="0.25">
      <c r="A182" s="4">
        <v>39342</v>
      </c>
      <c r="B182" s="5">
        <v>37.549999999999997</v>
      </c>
      <c r="C182" s="5">
        <f>VLOOKUP($A182,'Daily adjusted prices'!$C$5:$D$528,2,FALSE)</f>
        <v>7641.48</v>
      </c>
      <c r="D182" s="38">
        <f t="shared" si="8"/>
        <v>-4.2429063908778764E-3</v>
      </c>
      <c r="E182" s="38">
        <f t="shared" si="9"/>
        <v>-4.2143287176400479E-3</v>
      </c>
      <c r="F182" s="38">
        <f t="shared" si="10"/>
        <v>-4.2519330601221202E-3</v>
      </c>
      <c r="G182" s="38">
        <f t="shared" si="11"/>
        <v>-4.2232340296583211E-3</v>
      </c>
      <c r="AB182"/>
      <c r="AC182"/>
      <c r="AD182"/>
    </row>
    <row r="183" spans="1:30" x14ac:dyDescent="0.25">
      <c r="A183" s="4">
        <v>39343</v>
      </c>
      <c r="B183" s="5">
        <v>38.950000000000003</v>
      </c>
      <c r="C183" s="5">
        <f>VLOOKUP($A183,'Daily adjusted prices'!$C$5:$D$528,2,FALSE)</f>
        <v>7926.76</v>
      </c>
      <c r="D183" s="38">
        <f t="shared" si="8"/>
        <v>3.7283621837550074E-2</v>
      </c>
      <c r="E183" s="38">
        <f t="shared" si="9"/>
        <v>3.7333082073106372E-2</v>
      </c>
      <c r="F183" s="38">
        <f t="shared" si="10"/>
        <v>3.6605394106613655E-2</v>
      </c>
      <c r="G183" s="38">
        <f t="shared" si="11"/>
        <v>3.6653075430563696E-2</v>
      </c>
      <c r="AB183"/>
      <c r="AC183"/>
      <c r="AD183"/>
    </row>
    <row r="184" spans="1:30" x14ac:dyDescent="0.25">
      <c r="A184" s="4">
        <v>39344</v>
      </c>
      <c r="B184" s="5">
        <v>39.03</v>
      </c>
      <c r="C184" s="5">
        <f>VLOOKUP($A184,'Daily adjusted prices'!$C$5:$D$528,2,FALSE)</f>
        <v>7943.87</v>
      </c>
      <c r="D184" s="38">
        <f t="shared" si="8"/>
        <v>2.0539152759948553E-3</v>
      </c>
      <c r="E184" s="38">
        <f t="shared" si="9"/>
        <v>2.1585111697590698E-3</v>
      </c>
      <c r="F184" s="38">
        <f t="shared" si="10"/>
        <v>2.051808875766318E-3</v>
      </c>
      <c r="G184" s="38">
        <f t="shared" si="11"/>
        <v>2.1561849313969702E-3</v>
      </c>
      <c r="AB184"/>
      <c r="AC184"/>
      <c r="AD184"/>
    </row>
    <row r="185" spans="1:30" x14ac:dyDescent="0.25">
      <c r="A185" s="4">
        <v>39345</v>
      </c>
      <c r="B185" s="5">
        <v>38.799999999999997</v>
      </c>
      <c r="C185" s="5">
        <f>VLOOKUP($A185,'Daily adjusted prices'!$C$5:$D$528,2,FALSE)</f>
        <v>7896.33</v>
      </c>
      <c r="D185" s="38">
        <f t="shared" si="8"/>
        <v>-5.8929028952089402E-3</v>
      </c>
      <c r="E185" s="38">
        <f t="shared" si="9"/>
        <v>-5.984488668621224E-3</v>
      </c>
      <c r="F185" s="38">
        <f t="shared" si="10"/>
        <v>-5.9103345632959686E-3</v>
      </c>
      <c r="G185" s="38">
        <f t="shared" si="11"/>
        <v>-6.002467486173506E-3</v>
      </c>
      <c r="AB185"/>
      <c r="AC185"/>
      <c r="AD185"/>
    </row>
    <row r="186" spans="1:30" x14ac:dyDescent="0.25">
      <c r="A186" s="4">
        <v>39346</v>
      </c>
      <c r="B186" s="5">
        <v>38.81</v>
      </c>
      <c r="C186" s="5">
        <f>VLOOKUP($A186,'Daily adjusted prices'!$C$5:$D$528,2,FALSE)</f>
        <v>7898.24</v>
      </c>
      <c r="D186" s="38">
        <f t="shared" si="8"/>
        <v>2.5773195876310773E-4</v>
      </c>
      <c r="E186" s="38">
        <f t="shared" si="9"/>
        <v>2.4188452103701685E-4</v>
      </c>
      <c r="F186" s="38">
        <f t="shared" si="10"/>
        <v>2.5769875158740158E-4</v>
      </c>
      <c r="G186" s="38">
        <f t="shared" si="11"/>
        <v>2.4185527169280554E-4</v>
      </c>
      <c r="AB186"/>
      <c r="AC186"/>
      <c r="AD186"/>
    </row>
    <row r="187" spans="1:30" x14ac:dyDescent="0.25">
      <c r="A187" s="4">
        <v>39349</v>
      </c>
      <c r="B187" s="5">
        <v>38.43</v>
      </c>
      <c r="C187" s="5">
        <f>VLOOKUP($A187,'Daily adjusted prices'!$C$5:$D$528,2,FALSE)</f>
        <v>7821.65</v>
      </c>
      <c r="D187" s="38">
        <f t="shared" si="8"/>
        <v>-9.7912909044061136E-3</v>
      </c>
      <c r="E187" s="38">
        <f t="shared" si="9"/>
        <v>-9.6970970747913832E-3</v>
      </c>
      <c r="F187" s="38">
        <f t="shared" si="10"/>
        <v>-9.8395408040624025E-3</v>
      </c>
      <c r="G187" s="38">
        <f t="shared" si="11"/>
        <v>-9.7444200997817108E-3</v>
      </c>
      <c r="AB187"/>
      <c r="AC187"/>
      <c r="AD187"/>
    </row>
    <row r="188" spans="1:30" x14ac:dyDescent="0.25">
      <c r="A188" s="4">
        <v>39350</v>
      </c>
      <c r="B188" s="5">
        <v>38.67</v>
      </c>
      <c r="C188" s="5">
        <f>VLOOKUP($A188,'Daily adjusted prices'!$C$5:$D$528,2,FALSE)</f>
        <v>7869.52</v>
      </c>
      <c r="D188" s="38">
        <f t="shared" si="8"/>
        <v>6.2451209992193668E-3</v>
      </c>
      <c r="E188" s="38">
        <f t="shared" si="9"/>
        <v>6.1201920310933744E-3</v>
      </c>
      <c r="F188" s="38">
        <f t="shared" si="10"/>
        <v>6.2257010424531497E-3</v>
      </c>
      <c r="G188" s="38">
        <f t="shared" si="11"/>
        <v>6.1015397209698632E-3</v>
      </c>
      <c r="AB188"/>
      <c r="AC188"/>
      <c r="AD188"/>
    </row>
    <row r="189" spans="1:30" x14ac:dyDescent="0.25">
      <c r="A189" s="4">
        <v>39351</v>
      </c>
      <c r="B189" s="5">
        <v>38.83</v>
      </c>
      <c r="C189" s="5">
        <f>VLOOKUP($A189,'Daily adjusted prices'!$C$5:$D$528,2,FALSE)</f>
        <v>7902.07</v>
      </c>
      <c r="D189" s="38">
        <f t="shared" si="8"/>
        <v>4.1375743470388748E-3</v>
      </c>
      <c r="E189" s="38">
        <f t="shared" si="9"/>
        <v>4.1362116113814462E-3</v>
      </c>
      <c r="F189" s="38">
        <f t="shared" si="10"/>
        <v>4.1290381243700601E-3</v>
      </c>
      <c r="G189" s="38">
        <f t="shared" si="11"/>
        <v>4.1276810029785872E-3</v>
      </c>
      <c r="AB189"/>
      <c r="AC189"/>
      <c r="AD189"/>
    </row>
    <row r="190" spans="1:30" x14ac:dyDescent="0.25">
      <c r="A190" s="4">
        <v>39352</v>
      </c>
      <c r="B190" s="5">
        <v>38.94</v>
      </c>
      <c r="C190" s="5">
        <f>VLOOKUP($A190,'Daily adjusted prices'!$C$5:$D$528,2,FALSE)</f>
        <v>7925.05</v>
      </c>
      <c r="D190" s="38">
        <f t="shared" si="8"/>
        <v>2.8328611898016387E-3</v>
      </c>
      <c r="E190" s="38">
        <f t="shared" si="9"/>
        <v>2.908098763994893E-3</v>
      </c>
      <c r="F190" s="38">
        <f t="shared" si="10"/>
        <v>2.828856200477623E-3</v>
      </c>
      <c r="G190" s="38">
        <f t="shared" si="11"/>
        <v>2.9038784249131016E-3</v>
      </c>
      <c r="AB190"/>
      <c r="AC190"/>
      <c r="AD190"/>
    </row>
    <row r="191" spans="1:30" x14ac:dyDescent="0.25">
      <c r="A191" s="4">
        <v>39353</v>
      </c>
      <c r="B191" s="5">
        <v>38.950000000000003</v>
      </c>
      <c r="C191" s="5">
        <f>VLOOKUP($A191,'Daily adjusted prices'!$C$5:$D$528,2,FALSE)</f>
        <v>7926.96</v>
      </c>
      <c r="D191" s="38">
        <f t="shared" si="8"/>
        <v>2.5680534155125834E-4</v>
      </c>
      <c r="E191" s="38">
        <f t="shared" si="9"/>
        <v>2.4100794316761487E-4</v>
      </c>
      <c r="F191" s="38">
        <f t="shared" si="10"/>
        <v>2.5677237270379702E-4</v>
      </c>
      <c r="G191" s="38">
        <f t="shared" si="11"/>
        <v>2.4097890541873831E-4</v>
      </c>
      <c r="AB191"/>
      <c r="AC191"/>
      <c r="AD191"/>
    </row>
    <row r="192" spans="1:30" x14ac:dyDescent="0.25">
      <c r="A192" s="4">
        <v>39356</v>
      </c>
      <c r="B192" s="5">
        <v>39.53</v>
      </c>
      <c r="C192" s="5">
        <f>VLOOKUP($A192,'Daily adjusted prices'!$C$5:$D$528,2,FALSE)</f>
        <v>8045.68</v>
      </c>
      <c r="D192" s="38">
        <f t="shared" si="8"/>
        <v>1.4890885750962646E-2</v>
      </c>
      <c r="E192" s="38">
        <f t="shared" si="9"/>
        <v>1.4976737614419644E-2</v>
      </c>
      <c r="F192" s="38">
        <f t="shared" si="10"/>
        <v>1.4781104991836746E-2</v>
      </c>
      <c r="G192" s="38">
        <f t="shared" si="11"/>
        <v>1.4865693624632271E-2</v>
      </c>
      <c r="AB192"/>
      <c r="AC192"/>
      <c r="AD192"/>
    </row>
    <row r="193" spans="1:30" x14ac:dyDescent="0.25">
      <c r="A193" s="4">
        <v>39357</v>
      </c>
      <c r="B193" s="5">
        <v>39.630000000000003</v>
      </c>
      <c r="C193" s="5">
        <f>VLOOKUP($A193,'Daily adjusted prices'!$C$5:$D$528,2,FALSE)</f>
        <v>8064.82</v>
      </c>
      <c r="D193" s="38">
        <f t="shared" si="8"/>
        <v>2.5297242600557102E-3</v>
      </c>
      <c r="E193" s="38">
        <f t="shared" si="9"/>
        <v>2.3789163874277097E-3</v>
      </c>
      <c r="F193" s="38">
        <f t="shared" si="10"/>
        <v>2.5265298937495561E-3</v>
      </c>
      <c r="G193" s="38">
        <f t="shared" si="11"/>
        <v>2.3760912454690855E-3</v>
      </c>
      <c r="AB193"/>
      <c r="AC193"/>
      <c r="AD193"/>
    </row>
    <row r="194" spans="1:30" x14ac:dyDescent="0.25">
      <c r="A194" s="4">
        <v>39358</v>
      </c>
      <c r="B194" s="5">
        <v>39.090000000000003</v>
      </c>
      <c r="C194" s="5">
        <f>VLOOKUP($A194,'Daily adjusted prices'!$C$5:$D$528,2,FALSE)</f>
        <v>7955.68</v>
      </c>
      <c r="D194" s="38">
        <f t="shared" si="8"/>
        <v>-1.3626040878122581E-2</v>
      </c>
      <c r="E194" s="38">
        <f t="shared" si="9"/>
        <v>-1.3532850082208836E-2</v>
      </c>
      <c r="F194" s="38">
        <f t="shared" si="10"/>
        <v>-1.3719727397480147E-2</v>
      </c>
      <c r="G194" s="38">
        <f t="shared" si="11"/>
        <v>-1.3625253701087617E-2</v>
      </c>
      <c r="AB194"/>
      <c r="AC194"/>
      <c r="AD194"/>
    </row>
    <row r="195" spans="1:30" x14ac:dyDescent="0.25">
      <c r="A195" s="4">
        <v>39359</v>
      </c>
      <c r="B195" s="5">
        <v>39.229999999999997</v>
      </c>
      <c r="C195" s="5">
        <f>VLOOKUP($A195,'Daily adjusted prices'!$C$5:$D$528,2,FALSE)</f>
        <v>7984.41</v>
      </c>
      <c r="D195" s="38">
        <f t="shared" si="8"/>
        <v>3.581478639038016E-3</v>
      </c>
      <c r="E195" s="38">
        <f t="shared" si="9"/>
        <v>3.6112563602357373E-3</v>
      </c>
      <c r="F195" s="38">
        <f t="shared" si="10"/>
        <v>3.5750804165976535E-3</v>
      </c>
      <c r="G195" s="38">
        <f t="shared" si="11"/>
        <v>3.6047514299295314E-3</v>
      </c>
      <c r="AB195"/>
      <c r="AC195"/>
      <c r="AD195"/>
    </row>
    <row r="196" spans="1:30" x14ac:dyDescent="0.25">
      <c r="A196" s="4">
        <v>39360</v>
      </c>
      <c r="B196" s="5">
        <v>39.299999999999997</v>
      </c>
      <c r="C196" s="5">
        <f>VLOOKUP($A196,'Daily adjusted prices'!$C$5:$D$528,2,FALSE)</f>
        <v>7997.81</v>
      </c>
      <c r="D196" s="38">
        <f t="shared" si="8"/>
        <v>1.7843487127198188E-3</v>
      </c>
      <c r="E196" s="38">
        <f t="shared" si="9"/>
        <v>1.6782705296947142E-3</v>
      </c>
      <c r="F196" s="38">
        <f t="shared" si="10"/>
        <v>1.7827586537543176E-3</v>
      </c>
      <c r="G196" s="38">
        <f t="shared" si="11"/>
        <v>1.6768638073964212E-3</v>
      </c>
      <c r="AB196"/>
      <c r="AC196"/>
      <c r="AD196"/>
    </row>
    <row r="197" spans="1:30" x14ac:dyDescent="0.25">
      <c r="A197" s="4">
        <v>39363</v>
      </c>
      <c r="B197" s="5">
        <v>39.07</v>
      </c>
      <c r="C197" s="5">
        <f>VLOOKUP($A197,'Daily adjusted prices'!$C$5:$D$528,2,FALSE)</f>
        <v>7951.86</v>
      </c>
      <c r="D197" s="38">
        <f t="shared" si="8"/>
        <v>-5.8524173027989512E-3</v>
      </c>
      <c r="E197" s="38">
        <f t="shared" si="9"/>
        <v>-5.7453227821117059E-3</v>
      </c>
      <c r="F197" s="38">
        <f t="shared" si="10"/>
        <v>-5.869609808236303E-3</v>
      </c>
      <c r="G197" s="38">
        <f t="shared" si="11"/>
        <v>-5.761890637976083E-3</v>
      </c>
      <c r="AB197"/>
      <c r="AC197"/>
      <c r="AD197"/>
    </row>
    <row r="198" spans="1:30" x14ac:dyDescent="0.25">
      <c r="A198" s="4">
        <v>39364</v>
      </c>
      <c r="B198" s="5">
        <v>39.53</v>
      </c>
      <c r="C198" s="5">
        <f>VLOOKUP($A198,'Daily adjusted prices'!$C$5:$D$528,2,FALSE)</f>
        <v>8045.68</v>
      </c>
      <c r="D198" s="38">
        <f t="shared" ref="D198:D261" si="12">B198/B197-1</f>
        <v>1.1773739442027198E-2</v>
      </c>
      <c r="E198" s="38">
        <f t="shared" ref="E198:E261" si="13">C198/C197-1</f>
        <v>1.1798497458456403E-2</v>
      </c>
      <c r="F198" s="38">
        <f t="shared" ref="F198:F261" si="14">LN(B198/B197)</f>
        <v>1.1704968241614992E-2</v>
      </c>
      <c r="G198" s="38">
        <f t="shared" ref="G198:G261" si="15">LN(C198/C197)</f>
        <v>1.1729437856268692E-2</v>
      </c>
      <c r="AB198"/>
      <c r="AC198"/>
      <c r="AD198"/>
    </row>
    <row r="199" spans="1:30" x14ac:dyDescent="0.25">
      <c r="A199" s="4">
        <v>39365</v>
      </c>
      <c r="B199" s="5">
        <v>39.340000000000003</v>
      </c>
      <c r="C199" s="5">
        <f>VLOOKUP($A199,'Daily adjusted prices'!$C$5:$D$528,2,FALSE)</f>
        <v>8005.47</v>
      </c>
      <c r="D199" s="38">
        <f t="shared" si="12"/>
        <v>-4.8064760941056717E-3</v>
      </c>
      <c r="E199" s="38">
        <f t="shared" si="13"/>
        <v>-4.9977130584363261E-3</v>
      </c>
      <c r="F199" s="38">
        <f t="shared" si="14"/>
        <v>-4.8180643476810597E-3</v>
      </c>
      <c r="G199" s="38">
        <f t="shared" si="15"/>
        <v>-5.0102433924533408E-3</v>
      </c>
      <c r="AB199"/>
      <c r="AC199"/>
      <c r="AD199"/>
    </row>
    <row r="200" spans="1:30" x14ac:dyDescent="0.25">
      <c r="A200" s="4">
        <v>39366</v>
      </c>
      <c r="B200" s="5">
        <v>39.14</v>
      </c>
      <c r="C200" s="5">
        <f>VLOOKUP($A200,'Daily adjusted prices'!$C$5:$D$528,2,FALSE)</f>
        <v>7965.26</v>
      </c>
      <c r="D200" s="38">
        <f t="shared" si="12"/>
        <v>-5.0838840874428692E-3</v>
      </c>
      <c r="E200" s="38">
        <f t="shared" si="13"/>
        <v>-5.0228156497994503E-3</v>
      </c>
      <c r="F200" s="38">
        <f t="shared" si="14"/>
        <v>-5.0968509929829025E-3</v>
      </c>
      <c r="G200" s="38">
        <f t="shared" si="15"/>
        <v>-5.03547238775364E-3</v>
      </c>
      <c r="AB200"/>
      <c r="AC200"/>
      <c r="AD200"/>
    </row>
    <row r="201" spans="1:30" x14ac:dyDescent="0.25">
      <c r="A201" s="4">
        <v>39367</v>
      </c>
      <c r="B201" s="5">
        <v>38.6</v>
      </c>
      <c r="C201" s="5">
        <f>VLOOKUP($A201,'Daily adjusted prices'!$C$5:$D$528,2,FALSE)</f>
        <v>7856.12</v>
      </c>
      <c r="D201" s="38">
        <f t="shared" si="12"/>
        <v>-1.37966274910577E-2</v>
      </c>
      <c r="E201" s="38">
        <f t="shared" si="13"/>
        <v>-1.370200093907803E-2</v>
      </c>
      <c r="F201" s="38">
        <f t="shared" si="14"/>
        <v>-1.3892685497144954E-2</v>
      </c>
      <c r="G201" s="38">
        <f t="shared" si="15"/>
        <v>-1.3796739756963336E-2</v>
      </c>
      <c r="AB201"/>
      <c r="AC201"/>
      <c r="AD201"/>
    </row>
    <row r="202" spans="1:30" x14ac:dyDescent="0.25">
      <c r="A202" s="4">
        <v>39370</v>
      </c>
      <c r="B202" s="5">
        <v>38.4</v>
      </c>
      <c r="C202" s="5">
        <f>VLOOKUP($A202,'Daily adjusted prices'!$C$5:$D$528,2,FALSE)</f>
        <v>7815.91</v>
      </c>
      <c r="D202" s="38">
        <f t="shared" si="12"/>
        <v>-5.1813471502590858E-3</v>
      </c>
      <c r="E202" s="38">
        <f t="shared" si="13"/>
        <v>-5.118302673584374E-3</v>
      </c>
      <c r="F202" s="38">
        <f t="shared" si="14"/>
        <v>-5.1948168771040228E-3</v>
      </c>
      <c r="G202" s="38">
        <f t="shared" si="15"/>
        <v>-5.1314460517531317E-3</v>
      </c>
      <c r="AB202"/>
      <c r="AC202"/>
      <c r="AD202"/>
    </row>
    <row r="203" spans="1:30" x14ac:dyDescent="0.25">
      <c r="A203" s="4">
        <v>39371</v>
      </c>
      <c r="B203" s="5">
        <v>38.36</v>
      </c>
      <c r="C203" s="5">
        <f>VLOOKUP($A203,'Daily adjusted prices'!$C$5:$D$528,2,FALSE)</f>
        <v>7806.34</v>
      </c>
      <c r="D203" s="38">
        <f t="shared" si="12"/>
        <v>-1.0416666666666075E-3</v>
      </c>
      <c r="E203" s="38">
        <f t="shared" si="13"/>
        <v>-1.2244255627303913E-3</v>
      </c>
      <c r="F203" s="38">
        <f t="shared" si="14"/>
        <v>-1.0422095784436427E-3</v>
      </c>
      <c r="G203" s="38">
        <f t="shared" si="15"/>
        <v>-1.2251757841657872E-3</v>
      </c>
      <c r="AB203"/>
      <c r="AC203"/>
      <c r="AD203"/>
    </row>
    <row r="204" spans="1:30" x14ac:dyDescent="0.25">
      <c r="A204" s="4">
        <v>39372</v>
      </c>
      <c r="B204" s="5">
        <v>38.57</v>
      </c>
      <c r="C204" s="5">
        <f>VLOOKUP($A204,'Daily adjusted prices'!$C$5:$D$528,2,FALSE)</f>
        <v>7850.38</v>
      </c>
      <c r="D204" s="38">
        <f t="shared" si="12"/>
        <v>5.4744525547445466E-3</v>
      </c>
      <c r="E204" s="38">
        <f t="shared" si="13"/>
        <v>5.6415682637445119E-3</v>
      </c>
      <c r="F204" s="38">
        <f t="shared" si="14"/>
        <v>5.4595222048989742E-3</v>
      </c>
      <c r="G204" s="38">
        <f t="shared" si="15"/>
        <v>5.6257142173484539E-3</v>
      </c>
      <c r="AB204"/>
      <c r="AC204"/>
      <c r="AD204"/>
    </row>
    <row r="205" spans="1:30" x14ac:dyDescent="0.25">
      <c r="A205" s="4">
        <v>39373</v>
      </c>
      <c r="B205" s="5">
        <v>38.380000000000003</v>
      </c>
      <c r="C205" s="5">
        <f>VLOOKUP($A205,'Daily adjusted prices'!$C$5:$D$528,2,FALSE)</f>
        <v>7810.16</v>
      </c>
      <c r="D205" s="38">
        <f t="shared" si="12"/>
        <v>-4.9261083743842304E-3</v>
      </c>
      <c r="E205" s="38">
        <f t="shared" si="13"/>
        <v>-5.1233188711884425E-3</v>
      </c>
      <c r="F205" s="38">
        <f t="shared" si="14"/>
        <v>-4.9382816405825663E-3</v>
      </c>
      <c r="G205" s="38">
        <f t="shared" si="15"/>
        <v>-5.1364880685712475E-3</v>
      </c>
      <c r="AB205"/>
      <c r="AC205"/>
      <c r="AD205"/>
    </row>
    <row r="206" spans="1:30" x14ac:dyDescent="0.25">
      <c r="A206" s="4">
        <v>39374</v>
      </c>
      <c r="B206" s="5">
        <v>37.67</v>
      </c>
      <c r="C206" s="5">
        <f>VLOOKUP($A206,'Daily adjusted prices'!$C$5:$D$528,2,FALSE)</f>
        <v>7666.56</v>
      </c>
      <c r="D206" s="38">
        <f t="shared" si="12"/>
        <v>-1.8499218342886925E-2</v>
      </c>
      <c r="E206" s="38">
        <f t="shared" si="13"/>
        <v>-1.8386307066692531E-2</v>
      </c>
      <c r="F206" s="38">
        <f t="shared" si="14"/>
        <v>-1.8672468875604156E-2</v>
      </c>
      <c r="G206" s="38">
        <f t="shared" si="15"/>
        <v>-1.8557436076671267E-2</v>
      </c>
      <c r="AB206"/>
      <c r="AC206"/>
      <c r="AD206"/>
    </row>
    <row r="207" spans="1:30" x14ac:dyDescent="0.25">
      <c r="A207" s="4">
        <v>39377</v>
      </c>
      <c r="B207" s="5">
        <v>37.79</v>
      </c>
      <c r="C207" s="5">
        <f>VLOOKUP($A207,'Daily adjusted prices'!$C$5:$D$528,2,FALSE)</f>
        <v>7691.45</v>
      </c>
      <c r="D207" s="38">
        <f t="shared" si="12"/>
        <v>3.1855588001061808E-3</v>
      </c>
      <c r="E207" s="38">
        <f t="shared" si="13"/>
        <v>3.2465669087569093E-3</v>
      </c>
      <c r="F207" s="38">
        <f t="shared" si="14"/>
        <v>3.1804956574478941E-3</v>
      </c>
      <c r="G207" s="38">
        <f t="shared" si="15"/>
        <v>3.2413081891929951E-3</v>
      </c>
      <c r="AB207"/>
      <c r="AC207"/>
      <c r="AD207"/>
    </row>
    <row r="208" spans="1:30" x14ac:dyDescent="0.25">
      <c r="A208" s="4">
        <v>39378</v>
      </c>
      <c r="B208" s="5">
        <v>38.08</v>
      </c>
      <c r="C208" s="5">
        <f>VLOOKUP($A208,'Daily adjusted prices'!$C$5:$D$528,2,FALSE)</f>
        <v>7750.81</v>
      </c>
      <c r="D208" s="38">
        <f t="shared" si="12"/>
        <v>7.6739878274676432E-3</v>
      </c>
      <c r="E208" s="38">
        <f t="shared" si="13"/>
        <v>7.7176605191480174E-3</v>
      </c>
      <c r="F208" s="38">
        <f t="shared" si="14"/>
        <v>7.6446925617670242E-3</v>
      </c>
      <c r="G208" s="38">
        <f t="shared" si="15"/>
        <v>7.6880317228904095E-3</v>
      </c>
      <c r="AB208"/>
      <c r="AC208"/>
      <c r="AD208"/>
    </row>
    <row r="209" spans="1:30" x14ac:dyDescent="0.25">
      <c r="A209" s="4">
        <v>39379</v>
      </c>
      <c r="B209" s="5">
        <v>37.85</v>
      </c>
      <c r="C209" s="5">
        <f>VLOOKUP($A209,'Daily adjusted prices'!$C$5:$D$528,2,FALSE)</f>
        <v>7702.94</v>
      </c>
      <c r="D209" s="38">
        <f t="shared" si="12"/>
        <v>-6.0399159663864221E-3</v>
      </c>
      <c r="E209" s="38">
        <f t="shared" si="13"/>
        <v>-6.1761286884856048E-3</v>
      </c>
      <c r="F209" s="38">
        <f t="shared" si="14"/>
        <v>-6.0582300397066481E-3</v>
      </c>
      <c r="G209" s="38">
        <f t="shared" si="15"/>
        <v>-6.1952798654144282E-3</v>
      </c>
      <c r="AB209"/>
      <c r="AC209"/>
      <c r="AD209"/>
    </row>
    <row r="210" spans="1:30" x14ac:dyDescent="0.25">
      <c r="A210" s="4">
        <v>39380</v>
      </c>
      <c r="B210" s="5">
        <v>37.78</v>
      </c>
      <c r="C210" s="5">
        <f>VLOOKUP($A210,'Daily adjusted prices'!$C$5:$D$528,2,FALSE)</f>
        <v>7689.54</v>
      </c>
      <c r="D210" s="38">
        <f t="shared" si="12"/>
        <v>-1.8494055482166649E-3</v>
      </c>
      <c r="E210" s="38">
        <f t="shared" si="13"/>
        <v>-1.7395955310569589E-3</v>
      </c>
      <c r="F210" s="38">
        <f t="shared" si="14"/>
        <v>-1.8511178100943096E-3</v>
      </c>
      <c r="G210" s="38">
        <f t="shared" si="15"/>
        <v>-1.7411103844391612E-3</v>
      </c>
      <c r="AB210"/>
      <c r="AC210"/>
      <c r="AD210"/>
    </row>
    <row r="211" spans="1:30" x14ac:dyDescent="0.25">
      <c r="A211" s="4">
        <v>39381</v>
      </c>
      <c r="B211" s="5">
        <v>37.99</v>
      </c>
      <c r="C211" s="5">
        <f>VLOOKUP($A211,'Daily adjusted prices'!$C$5:$D$528,2,FALSE)</f>
        <v>7731.66</v>
      </c>
      <c r="D211" s="38">
        <f t="shared" si="12"/>
        <v>5.5584965590260715E-3</v>
      </c>
      <c r="E211" s="38">
        <f t="shared" si="13"/>
        <v>5.4775708299845682E-3</v>
      </c>
      <c r="F211" s="38">
        <f t="shared" si="14"/>
        <v>5.5431051261708407E-3</v>
      </c>
      <c r="G211" s="38">
        <f t="shared" si="15"/>
        <v>5.462623497424865E-3</v>
      </c>
      <c r="AB211"/>
      <c r="AC211"/>
      <c r="AD211"/>
    </row>
    <row r="212" spans="1:30" x14ac:dyDescent="0.25">
      <c r="A212" s="4">
        <v>39384</v>
      </c>
      <c r="B212" s="5">
        <v>38.159999999999997</v>
      </c>
      <c r="C212" s="5">
        <f>VLOOKUP($A212,'Daily adjusted prices'!$C$5:$D$528,2,FALSE)</f>
        <v>7766.13</v>
      </c>
      <c r="D212" s="38">
        <f t="shared" si="12"/>
        <v>4.474861805738195E-3</v>
      </c>
      <c r="E212" s="38">
        <f t="shared" si="13"/>
        <v>4.4582922684133219E-3</v>
      </c>
      <c r="F212" s="38">
        <f t="shared" si="14"/>
        <v>4.4648793805514174E-3</v>
      </c>
      <c r="G212" s="38">
        <f t="shared" si="15"/>
        <v>4.4483835232436266E-3</v>
      </c>
      <c r="AB212"/>
      <c r="AC212"/>
      <c r="AD212"/>
    </row>
    <row r="213" spans="1:30" x14ac:dyDescent="0.25">
      <c r="A213" s="4">
        <v>39385</v>
      </c>
      <c r="B213" s="5">
        <v>38.08</v>
      </c>
      <c r="C213" s="5">
        <f>VLOOKUP($A213,'Daily adjusted prices'!$C$5:$D$528,2,FALSE)</f>
        <v>7750.81</v>
      </c>
      <c r="D213" s="38">
        <f t="shared" si="12"/>
        <v>-2.0964360587001352E-3</v>
      </c>
      <c r="E213" s="38">
        <f t="shared" si="13"/>
        <v>-1.9726684976943965E-3</v>
      </c>
      <c r="F213" s="38">
        <f t="shared" si="14"/>
        <v>-2.0986366569211382E-3</v>
      </c>
      <c r="G213" s="38">
        <f t="shared" si="15"/>
        <v>-1.974616770814942E-3</v>
      </c>
      <c r="AB213"/>
      <c r="AC213"/>
      <c r="AD213"/>
    </row>
    <row r="214" spans="1:30" x14ac:dyDescent="0.25">
      <c r="A214" s="4">
        <v>39386</v>
      </c>
      <c r="B214" s="5">
        <v>38.72</v>
      </c>
      <c r="C214" s="5">
        <f>VLOOKUP($A214,'Daily adjusted prices'!$C$5:$D$528,2,FALSE)</f>
        <v>7881.01</v>
      </c>
      <c r="D214" s="38">
        <f t="shared" si="12"/>
        <v>1.6806722689075571E-2</v>
      </c>
      <c r="E214" s="38">
        <f t="shared" si="13"/>
        <v>1.6798244312529853E-2</v>
      </c>
      <c r="F214" s="38">
        <f t="shared" si="14"/>
        <v>1.6667052485211643E-2</v>
      </c>
      <c r="G214" s="38">
        <f t="shared" si="15"/>
        <v>1.6658714212357928E-2</v>
      </c>
      <c r="AB214"/>
      <c r="AC214"/>
      <c r="AD214"/>
    </row>
    <row r="215" spans="1:30" x14ac:dyDescent="0.25">
      <c r="A215" s="4">
        <v>39387</v>
      </c>
      <c r="B215" s="5">
        <v>37.950000000000003</v>
      </c>
      <c r="C215" s="5">
        <f>VLOOKUP($A215,'Daily adjusted prices'!$C$5:$D$528,2,FALSE)</f>
        <v>7724</v>
      </c>
      <c r="D215" s="38">
        <f t="shared" si="12"/>
        <v>-1.9886363636363535E-2</v>
      </c>
      <c r="E215" s="38">
        <f t="shared" si="13"/>
        <v>-1.9922573375747543E-2</v>
      </c>
      <c r="F215" s="38">
        <f t="shared" si="14"/>
        <v>-2.008675856673723E-2</v>
      </c>
      <c r="G215" s="38">
        <f t="shared" si="15"/>
        <v>-2.0123703678947807E-2</v>
      </c>
      <c r="AB215"/>
      <c r="AC215"/>
      <c r="AD215"/>
    </row>
    <row r="216" spans="1:30" x14ac:dyDescent="0.25">
      <c r="A216" s="4">
        <v>39388</v>
      </c>
      <c r="B216" s="5">
        <v>37.94</v>
      </c>
      <c r="C216" s="5">
        <f>VLOOKUP($A216,'Daily adjusted prices'!$C$5:$D$528,2,FALSE)</f>
        <v>7722.09</v>
      </c>
      <c r="D216" s="38">
        <f t="shared" si="12"/>
        <v>-2.635046113308448E-4</v>
      </c>
      <c r="E216" s="38">
        <f t="shared" si="13"/>
        <v>-2.4728120145001142E-4</v>
      </c>
      <c r="F216" s="38">
        <f t="shared" si="14"/>
        <v>-2.6353933477093279E-4</v>
      </c>
      <c r="G216" s="38">
        <f t="shared" si="15"/>
        <v>-2.4731178048749137E-4</v>
      </c>
      <c r="AB216"/>
      <c r="AC216"/>
      <c r="AD216"/>
    </row>
    <row r="217" spans="1:30" x14ac:dyDescent="0.25">
      <c r="A217" s="4">
        <v>39391</v>
      </c>
      <c r="B217" s="5">
        <v>37.82</v>
      </c>
      <c r="C217" s="5">
        <f>VLOOKUP($A217,'Daily adjusted prices'!$C$5:$D$528,2,FALSE)</f>
        <v>7697.2</v>
      </c>
      <c r="D217" s="38">
        <f t="shared" si="12"/>
        <v>-3.162888771744754E-3</v>
      </c>
      <c r="E217" s="38">
        <f t="shared" si="13"/>
        <v>-3.2232206565839805E-3</v>
      </c>
      <c r="F217" s="38">
        <f t="shared" si="14"/>
        <v>-3.1679012765566039E-3</v>
      </c>
      <c r="G217" s="38">
        <f t="shared" si="15"/>
        <v>-3.2284264215136789E-3</v>
      </c>
      <c r="AB217"/>
      <c r="AC217"/>
      <c r="AD217"/>
    </row>
    <row r="218" spans="1:30" x14ac:dyDescent="0.25">
      <c r="A218" s="4">
        <v>39392</v>
      </c>
      <c r="B218" s="5">
        <v>37.799999999999997</v>
      </c>
      <c r="C218" s="5">
        <f>VLOOKUP($A218,'Daily adjusted prices'!$C$5:$D$528,2,FALSE)</f>
        <v>7693.37</v>
      </c>
      <c r="D218" s="38">
        <f t="shared" si="12"/>
        <v>-5.2882072977267214E-4</v>
      </c>
      <c r="E218" s="38">
        <f t="shared" si="13"/>
        <v>-4.9758353687057166E-4</v>
      </c>
      <c r="F218" s="38">
        <f t="shared" si="14"/>
        <v>-5.289606047694965E-4</v>
      </c>
      <c r="G218" s="38">
        <f t="shared" si="15"/>
        <v>-4.9770737263945099E-4</v>
      </c>
      <c r="AB218"/>
      <c r="AC218"/>
      <c r="AD218"/>
    </row>
    <row r="219" spans="1:30" x14ac:dyDescent="0.25">
      <c r="A219" s="4">
        <v>39393</v>
      </c>
      <c r="B219" s="5">
        <v>36.770000000000003</v>
      </c>
      <c r="C219" s="5">
        <f>VLOOKUP($A219,'Daily adjusted prices'!$C$5:$D$528,2,FALSE)</f>
        <v>7482.75</v>
      </c>
      <c r="D219" s="38">
        <f t="shared" si="12"/>
        <v>-2.7248677248677078E-2</v>
      </c>
      <c r="E219" s="38">
        <f t="shared" si="13"/>
        <v>-2.737681926126001E-2</v>
      </c>
      <c r="F219" s="38">
        <f t="shared" si="14"/>
        <v>-2.7626807312361189E-2</v>
      </c>
      <c r="G219" s="38">
        <f t="shared" si="15"/>
        <v>-2.7758547512038292E-2</v>
      </c>
      <c r="AB219"/>
      <c r="AC219"/>
      <c r="AD219"/>
    </row>
    <row r="220" spans="1:30" x14ac:dyDescent="0.25">
      <c r="A220" s="4">
        <v>39394</v>
      </c>
      <c r="B220" s="5">
        <v>36.71</v>
      </c>
      <c r="C220" s="5">
        <f>VLOOKUP($A220,'Daily adjusted prices'!$C$5:$D$528,2,FALSE)</f>
        <v>7471.26</v>
      </c>
      <c r="D220" s="38">
        <f t="shared" si="12"/>
        <v>-1.6317650258363958E-3</v>
      </c>
      <c r="E220" s="38">
        <f t="shared" si="13"/>
        <v>-1.5355317229628351E-3</v>
      </c>
      <c r="F220" s="38">
        <f t="shared" si="14"/>
        <v>-1.6330978044378302E-3</v>
      </c>
      <c r="G220" s="38">
        <f t="shared" si="15"/>
        <v>-1.5367118600456151E-3</v>
      </c>
      <c r="AB220"/>
      <c r="AC220"/>
      <c r="AD220"/>
    </row>
    <row r="221" spans="1:30" x14ac:dyDescent="0.25">
      <c r="A221" s="4">
        <v>39395</v>
      </c>
      <c r="B221" s="5">
        <v>36.11</v>
      </c>
      <c r="C221" s="5">
        <f>VLOOKUP($A221,'Daily adjusted prices'!$C$5:$D$528,2,FALSE)</f>
        <v>7348.71</v>
      </c>
      <c r="D221" s="38">
        <f t="shared" si="12"/>
        <v>-1.6344320348678831E-2</v>
      </c>
      <c r="E221" s="38">
        <f t="shared" si="13"/>
        <v>-1.6402855743207989E-2</v>
      </c>
      <c r="F221" s="38">
        <f t="shared" si="14"/>
        <v>-1.6479362219376542E-2</v>
      </c>
      <c r="G221" s="38">
        <f t="shared" si="15"/>
        <v>-1.6538872002598147E-2</v>
      </c>
      <c r="AB221"/>
      <c r="AC221"/>
      <c r="AD221"/>
    </row>
    <row r="222" spans="1:30" x14ac:dyDescent="0.25">
      <c r="A222" s="4">
        <v>39398</v>
      </c>
      <c r="B222" s="5">
        <v>35.99</v>
      </c>
      <c r="C222" s="5">
        <f>VLOOKUP($A222,'Daily adjusted prices'!$C$5:$D$528,2,FALSE)</f>
        <v>7323.82</v>
      </c>
      <c r="D222" s="38">
        <f t="shared" si="12"/>
        <v>-3.3231791747437844E-3</v>
      </c>
      <c r="E222" s="38">
        <f t="shared" si="13"/>
        <v>-3.3869890089553989E-3</v>
      </c>
      <c r="F222" s="38">
        <f t="shared" si="14"/>
        <v>-3.328713198426995E-3</v>
      </c>
      <c r="G222" s="38">
        <f t="shared" si="15"/>
        <v>-3.3927378407192475E-3</v>
      </c>
      <c r="AB222"/>
      <c r="AC222"/>
      <c r="AD222"/>
    </row>
    <row r="223" spans="1:30" x14ac:dyDescent="0.25">
      <c r="A223" s="4">
        <v>39399</v>
      </c>
      <c r="B223" s="5">
        <v>36.89</v>
      </c>
      <c r="C223" s="5">
        <f>VLOOKUP($A223,'Daily adjusted prices'!$C$5:$D$528,2,FALSE)</f>
        <v>7507.64</v>
      </c>
      <c r="D223" s="38">
        <f t="shared" si="12"/>
        <v>2.5006946373992811E-2</v>
      </c>
      <c r="E223" s="38">
        <f t="shared" si="13"/>
        <v>2.5098923785674687E-2</v>
      </c>
      <c r="F223" s="38">
        <f t="shared" si="14"/>
        <v>2.4699389517644967E-2</v>
      </c>
      <c r="G223" s="38">
        <f t="shared" si="15"/>
        <v>2.4789118943897889E-2</v>
      </c>
      <c r="AB223"/>
      <c r="AC223"/>
      <c r="AD223"/>
    </row>
    <row r="224" spans="1:30" x14ac:dyDescent="0.25">
      <c r="A224" s="4">
        <v>39400</v>
      </c>
      <c r="B224" s="5">
        <v>36.700000000000003</v>
      </c>
      <c r="C224" s="5">
        <f>VLOOKUP($A224,'Daily adjusted prices'!$C$5:$D$528,2,FALSE)</f>
        <v>7469.34</v>
      </c>
      <c r="D224" s="38">
        <f t="shared" si="12"/>
        <v>-5.1504472756843667E-3</v>
      </c>
      <c r="E224" s="38">
        <f t="shared" si="13"/>
        <v>-5.1014699692579768E-3</v>
      </c>
      <c r="F224" s="38">
        <f t="shared" si="14"/>
        <v>-5.1637565480595745E-3</v>
      </c>
      <c r="G224" s="38">
        <f t="shared" si="15"/>
        <v>-5.1145268924456177E-3</v>
      </c>
      <c r="AB224"/>
      <c r="AC224"/>
      <c r="AD224"/>
    </row>
    <row r="225" spans="1:30" x14ac:dyDescent="0.25">
      <c r="A225" s="4">
        <v>39401</v>
      </c>
      <c r="B225" s="5">
        <v>36.04</v>
      </c>
      <c r="C225" s="5">
        <f>VLOOKUP($A225,'Daily adjusted prices'!$C$5:$D$528,2,FALSE)</f>
        <v>7335.31</v>
      </c>
      <c r="D225" s="38">
        <f t="shared" si="12"/>
        <v>-1.7983651226158193E-2</v>
      </c>
      <c r="E225" s="38">
        <f t="shared" si="13"/>
        <v>-1.7944021827899115E-2</v>
      </c>
      <c r="F225" s="38">
        <f t="shared" si="14"/>
        <v>-1.8147322320387578E-2</v>
      </c>
      <c r="G225" s="38">
        <f t="shared" si="15"/>
        <v>-1.8106968003776359E-2</v>
      </c>
      <c r="AB225"/>
      <c r="AC225"/>
      <c r="AD225"/>
    </row>
    <row r="226" spans="1:30" x14ac:dyDescent="0.25">
      <c r="A226" s="4">
        <v>39402</v>
      </c>
      <c r="B226" s="5">
        <v>36.36</v>
      </c>
      <c r="C226" s="5">
        <f>VLOOKUP($A226,'Daily adjusted prices'!$C$5:$D$528,2,FALSE)</f>
        <v>7400.41</v>
      </c>
      <c r="D226" s="38">
        <f t="shared" si="12"/>
        <v>8.8790233074362845E-3</v>
      </c>
      <c r="E226" s="38">
        <f t="shared" si="13"/>
        <v>8.8748805435625577E-3</v>
      </c>
      <c r="F226" s="38">
        <f t="shared" si="14"/>
        <v>8.839836569141021E-3</v>
      </c>
      <c r="G226" s="38">
        <f t="shared" si="15"/>
        <v>8.8357302568044908E-3</v>
      </c>
      <c r="AB226"/>
      <c r="AC226"/>
      <c r="AD226"/>
    </row>
    <row r="227" spans="1:30" x14ac:dyDescent="0.25">
      <c r="A227" s="4">
        <v>39405</v>
      </c>
      <c r="B227" s="5">
        <v>35.9</v>
      </c>
      <c r="C227" s="5">
        <f>VLOOKUP($A227,'Daily adjusted prices'!$C$5:$D$528,2,FALSE)</f>
        <v>7306.59</v>
      </c>
      <c r="D227" s="38">
        <f t="shared" si="12"/>
        <v>-1.2651265126512712E-2</v>
      </c>
      <c r="E227" s="38">
        <f t="shared" si="13"/>
        <v>-1.2677675966601853E-2</v>
      </c>
      <c r="F227" s="38">
        <f t="shared" si="14"/>
        <v>-1.2731973815044957E-2</v>
      </c>
      <c r="G227" s="38">
        <f t="shared" si="15"/>
        <v>-1.2758723424780299E-2</v>
      </c>
      <c r="AB227"/>
      <c r="AC227"/>
      <c r="AD227"/>
    </row>
    <row r="228" spans="1:30" x14ac:dyDescent="0.25">
      <c r="A228" s="4">
        <v>39406</v>
      </c>
      <c r="B228" s="5">
        <v>35.79</v>
      </c>
      <c r="C228" s="5">
        <f>VLOOKUP($A228,'Daily adjusted prices'!$C$5:$D$528,2,FALSE)</f>
        <v>7283.62</v>
      </c>
      <c r="D228" s="38">
        <f t="shared" si="12"/>
        <v>-3.0640668523677084E-3</v>
      </c>
      <c r="E228" s="38">
        <f t="shared" si="13"/>
        <v>-3.1437373658573797E-3</v>
      </c>
      <c r="F228" s="38">
        <f t="shared" si="14"/>
        <v>-3.0687707162987731E-3</v>
      </c>
      <c r="G228" s="38">
        <f t="shared" si="15"/>
        <v>-3.1486892892580143E-3</v>
      </c>
      <c r="AB228"/>
      <c r="AC228"/>
      <c r="AD228"/>
    </row>
    <row r="229" spans="1:30" x14ac:dyDescent="0.25">
      <c r="A229" s="4">
        <v>39407</v>
      </c>
      <c r="B229" s="5">
        <v>34.97</v>
      </c>
      <c r="C229" s="5">
        <f>VLOOKUP($A229,'Daily adjusted prices'!$C$5:$D$528,2,FALSE)</f>
        <v>7117.04</v>
      </c>
      <c r="D229" s="38">
        <f t="shared" si="12"/>
        <v>-2.291142777312094E-2</v>
      </c>
      <c r="E229" s="38">
        <f t="shared" si="13"/>
        <v>-2.2870495715042738E-2</v>
      </c>
      <c r="F229" s="38">
        <f t="shared" si="14"/>
        <v>-2.3177973702649918E-2</v>
      </c>
      <c r="G229" s="38">
        <f t="shared" si="15"/>
        <v>-2.3136082719677077E-2</v>
      </c>
      <c r="AB229"/>
      <c r="AC229"/>
      <c r="AD229"/>
    </row>
    <row r="230" spans="1:30" x14ac:dyDescent="0.25">
      <c r="A230" s="4">
        <v>39409</v>
      </c>
      <c r="B230" s="5">
        <v>35.44</v>
      </c>
      <c r="C230" s="5">
        <f>VLOOKUP($A230,'Daily adjusted prices'!$C$5:$D$528,2,FALSE)</f>
        <v>7212.77</v>
      </c>
      <c r="D230" s="38">
        <f t="shared" si="12"/>
        <v>1.3440091507005869E-2</v>
      </c>
      <c r="E230" s="38">
        <f t="shared" si="13"/>
        <v>1.3450816631633389E-2</v>
      </c>
      <c r="F230" s="38">
        <f t="shared" si="14"/>
        <v>1.335057466159559E-2</v>
      </c>
      <c r="G230" s="38">
        <f t="shared" si="15"/>
        <v>1.3361157495219792E-2</v>
      </c>
      <c r="AB230"/>
      <c r="AC230"/>
      <c r="AD230"/>
    </row>
    <row r="231" spans="1:30" x14ac:dyDescent="0.25">
      <c r="A231" s="4">
        <v>39412</v>
      </c>
      <c r="B231" s="5">
        <v>34.56</v>
      </c>
      <c r="C231" s="5">
        <f>VLOOKUP($A231,'Daily adjusted prices'!$C$5:$D$528,2,FALSE)</f>
        <v>7032.79</v>
      </c>
      <c r="D231" s="38">
        <f t="shared" si="12"/>
        <v>-2.4830699774266218E-2</v>
      </c>
      <c r="E231" s="38">
        <f t="shared" si="13"/>
        <v>-2.4952965365594659E-2</v>
      </c>
      <c r="F231" s="38">
        <f t="shared" si="14"/>
        <v>-2.5144181801025175E-2</v>
      </c>
      <c r="G231" s="38">
        <f t="shared" si="15"/>
        <v>-2.5269568497160499E-2</v>
      </c>
      <c r="AB231"/>
      <c r="AC231"/>
      <c r="AD231"/>
    </row>
    <row r="232" spans="1:30" x14ac:dyDescent="0.25">
      <c r="A232" s="4">
        <v>39413</v>
      </c>
      <c r="B232" s="5">
        <v>35.229999999999997</v>
      </c>
      <c r="C232" s="5">
        <f>VLOOKUP($A232,'Daily adjusted prices'!$C$5:$D$528,2,FALSE)</f>
        <v>7170.65</v>
      </c>
      <c r="D232" s="38">
        <f t="shared" si="12"/>
        <v>1.9386574074073959E-2</v>
      </c>
      <c r="E232" s="38">
        <f t="shared" si="13"/>
        <v>1.9602462180727587E-2</v>
      </c>
      <c r="F232" s="38">
        <f t="shared" si="14"/>
        <v>1.9201048417291283E-2</v>
      </c>
      <c r="G232" s="38">
        <f t="shared" si="15"/>
        <v>1.9412808366581557E-2</v>
      </c>
      <c r="AB232"/>
      <c r="AC232"/>
      <c r="AD232"/>
    </row>
    <row r="233" spans="1:30" x14ac:dyDescent="0.25">
      <c r="A233" s="4">
        <v>39414</v>
      </c>
      <c r="B233" s="5">
        <v>36.18</v>
      </c>
      <c r="C233" s="5">
        <f>VLOOKUP($A233,'Daily adjusted prices'!$C$5:$D$528,2,FALSE)</f>
        <v>7364.04</v>
      </c>
      <c r="D233" s="38">
        <f t="shared" si="12"/>
        <v>2.6965654271927431E-2</v>
      </c>
      <c r="E233" s="38">
        <f t="shared" si="13"/>
        <v>2.6969661048859006E-2</v>
      </c>
      <c r="F233" s="38">
        <f t="shared" si="14"/>
        <v>2.6608487614002901E-2</v>
      </c>
      <c r="G233" s="38">
        <f t="shared" si="15"/>
        <v>2.6612389174973876E-2</v>
      </c>
      <c r="AB233"/>
      <c r="AC233"/>
      <c r="AD233"/>
    </row>
    <row r="234" spans="1:30" x14ac:dyDescent="0.25">
      <c r="A234" s="4">
        <v>39415</v>
      </c>
      <c r="B234" s="5">
        <v>35.880000000000003</v>
      </c>
      <c r="C234" s="5">
        <f>VLOOKUP($A234,'Daily adjusted prices'!$C$5:$D$528,2,FALSE)</f>
        <v>7302.77</v>
      </c>
      <c r="D234" s="38">
        <f t="shared" si="12"/>
        <v>-8.2918739635157168E-3</v>
      </c>
      <c r="E234" s="38">
        <f t="shared" si="13"/>
        <v>-8.320161215854327E-3</v>
      </c>
      <c r="F234" s="38">
        <f t="shared" si="14"/>
        <v>-8.3264427765536685E-3</v>
      </c>
      <c r="G234" s="38">
        <f t="shared" si="15"/>
        <v>-8.3549669511904599E-3</v>
      </c>
      <c r="AB234"/>
      <c r="AC234"/>
      <c r="AD234"/>
    </row>
    <row r="235" spans="1:30" x14ac:dyDescent="0.25">
      <c r="A235" s="4">
        <v>39416</v>
      </c>
      <c r="B235" s="5">
        <v>36.020000000000003</v>
      </c>
      <c r="C235" s="5">
        <f>VLOOKUP($A235,'Daily adjusted prices'!$C$5:$D$528,2,FALSE)</f>
        <v>7331.48</v>
      </c>
      <c r="D235" s="38">
        <f t="shared" si="12"/>
        <v>3.9018952062430667E-3</v>
      </c>
      <c r="E235" s="38">
        <f t="shared" si="13"/>
        <v>3.9313849402349277E-3</v>
      </c>
      <c r="F235" s="38">
        <f t="shared" si="14"/>
        <v>3.8943025572146851E-3</v>
      </c>
      <c r="G235" s="38">
        <f t="shared" si="15"/>
        <v>3.9236772411444486E-3</v>
      </c>
      <c r="AB235"/>
      <c r="AC235"/>
      <c r="AD235"/>
    </row>
    <row r="236" spans="1:30" x14ac:dyDescent="0.25">
      <c r="A236" s="4">
        <v>39419</v>
      </c>
      <c r="B236" s="5">
        <v>34.74</v>
      </c>
      <c r="C236" s="5">
        <f>VLOOKUP($A236,'Daily adjusted prices'!$C$5:$D$528,2,FALSE)</f>
        <v>7071.08</v>
      </c>
      <c r="D236" s="38">
        <f t="shared" si="12"/>
        <v>-3.5535813436979535E-2</v>
      </c>
      <c r="E236" s="38">
        <f t="shared" si="13"/>
        <v>-3.5518067293370481E-2</v>
      </c>
      <c r="F236" s="38">
        <f t="shared" si="14"/>
        <v>-3.6182578934851224E-2</v>
      </c>
      <c r="G236" s="38">
        <f t="shared" si="15"/>
        <v>-3.6164179101457979E-2</v>
      </c>
      <c r="AB236"/>
      <c r="AC236"/>
      <c r="AD236"/>
    </row>
    <row r="237" spans="1:30" x14ac:dyDescent="0.25">
      <c r="A237" s="4">
        <v>39420</v>
      </c>
      <c r="B237" s="5">
        <v>34.1</v>
      </c>
      <c r="C237" s="5">
        <f>VLOOKUP($A237,'Daily adjusted prices'!$C$5:$D$528,2,FALSE)</f>
        <v>6940.88</v>
      </c>
      <c r="D237" s="38">
        <f t="shared" si="12"/>
        <v>-1.842256764536554E-2</v>
      </c>
      <c r="E237" s="38">
        <f t="shared" si="13"/>
        <v>-1.8413028844250112E-2</v>
      </c>
      <c r="F237" s="38">
        <f t="shared" si="14"/>
        <v>-1.8594376523487735E-2</v>
      </c>
      <c r="G237" s="38">
        <f t="shared" si="15"/>
        <v>-1.8584658742237786E-2</v>
      </c>
      <c r="AB237"/>
      <c r="AC237"/>
      <c r="AD237"/>
    </row>
    <row r="238" spans="1:30" x14ac:dyDescent="0.25">
      <c r="A238" s="4">
        <v>39421</v>
      </c>
      <c r="B238" s="5">
        <v>34.54</v>
      </c>
      <c r="C238" s="5">
        <f>VLOOKUP($A238,'Daily adjusted prices'!$C$5:$D$528,2,FALSE)</f>
        <v>7028.96</v>
      </c>
      <c r="D238" s="38">
        <f t="shared" si="12"/>
        <v>1.2903225806451646E-2</v>
      </c>
      <c r="E238" s="38">
        <f t="shared" si="13"/>
        <v>1.2690033540415646E-2</v>
      </c>
      <c r="F238" s="38">
        <f t="shared" si="14"/>
        <v>1.2820688429061469E-2</v>
      </c>
      <c r="G238" s="38">
        <f t="shared" si="15"/>
        <v>1.2610189834795858E-2</v>
      </c>
      <c r="AB238"/>
      <c r="AC238"/>
      <c r="AD238"/>
    </row>
    <row r="239" spans="1:30" x14ac:dyDescent="0.25">
      <c r="A239" s="4">
        <v>39422</v>
      </c>
      <c r="B239" s="5">
        <v>35.049999999999997</v>
      </c>
      <c r="C239" s="5">
        <f>VLOOKUP($A239,'Daily adjusted prices'!$C$5:$D$528,2,FALSE)</f>
        <v>7134.27</v>
      </c>
      <c r="D239" s="38">
        <f t="shared" si="12"/>
        <v>1.4765489287782207E-2</v>
      </c>
      <c r="E239" s="38">
        <f t="shared" si="13"/>
        <v>1.4982301791445662E-2</v>
      </c>
      <c r="F239" s="38">
        <f t="shared" si="14"/>
        <v>1.4657540762066481E-2</v>
      </c>
      <c r="G239" s="38">
        <f t="shared" si="15"/>
        <v>1.4871175683056131E-2</v>
      </c>
      <c r="AB239"/>
      <c r="AC239"/>
      <c r="AD239"/>
    </row>
    <row r="240" spans="1:30" x14ac:dyDescent="0.25">
      <c r="A240" s="4">
        <v>39423</v>
      </c>
      <c r="B240" s="5">
        <v>35.03</v>
      </c>
      <c r="C240" s="5">
        <f>VLOOKUP($A240,'Daily adjusted prices'!$C$5:$D$528,2,FALSE)</f>
        <v>7128.52</v>
      </c>
      <c r="D240" s="38">
        <f t="shared" si="12"/>
        <v>-5.706134094149995E-4</v>
      </c>
      <c r="E240" s="38">
        <f t="shared" si="13"/>
        <v>-8.0596893585471729E-4</v>
      </c>
      <c r="F240" s="38">
        <f t="shared" si="14"/>
        <v>-5.7077627120352876E-4</v>
      </c>
      <c r="G240" s="38">
        <f t="shared" si="15"/>
        <v>-8.0629390343841623E-4</v>
      </c>
      <c r="AB240"/>
      <c r="AC240"/>
      <c r="AD240"/>
    </row>
    <row r="241" spans="1:30" x14ac:dyDescent="0.25">
      <c r="A241" s="4">
        <v>39426</v>
      </c>
      <c r="B241" s="5">
        <v>35.200000000000003</v>
      </c>
      <c r="C241" s="5">
        <f>VLOOKUP($A241,'Daily adjusted prices'!$C$5:$D$528,2,FALSE)</f>
        <v>7162.99</v>
      </c>
      <c r="D241" s="38">
        <f t="shared" si="12"/>
        <v>4.8529831572938775E-3</v>
      </c>
      <c r="E241" s="38">
        <f t="shared" si="13"/>
        <v>4.8355058272964158E-3</v>
      </c>
      <c r="F241" s="38">
        <f t="shared" si="14"/>
        <v>4.8412453946560892E-3</v>
      </c>
      <c r="G241" s="38">
        <f t="shared" si="15"/>
        <v>4.8238523209596451E-3</v>
      </c>
      <c r="AB241"/>
      <c r="AC241"/>
      <c r="AD241"/>
    </row>
    <row r="242" spans="1:30" x14ac:dyDescent="0.25">
      <c r="A242" s="4">
        <v>39427</v>
      </c>
      <c r="B242" s="5">
        <v>34.840000000000003</v>
      </c>
      <c r="C242" s="5">
        <f>VLOOKUP($A242,'Daily adjusted prices'!$C$5:$D$528,2,FALSE)</f>
        <v>7090.23</v>
      </c>
      <c r="D242" s="38">
        <f t="shared" si="12"/>
        <v>-1.0227272727272751E-2</v>
      </c>
      <c r="E242" s="38">
        <f t="shared" si="13"/>
        <v>-1.0157769311418874E-2</v>
      </c>
      <c r="F242" s="38">
        <f t="shared" si="14"/>
        <v>-1.0279930619749385E-2</v>
      </c>
      <c r="G242" s="38">
        <f t="shared" si="15"/>
        <v>-1.0209711493951291E-2</v>
      </c>
      <c r="AB242"/>
      <c r="AC242"/>
      <c r="AD242"/>
    </row>
    <row r="243" spans="1:30" x14ac:dyDescent="0.25">
      <c r="A243" s="4">
        <v>39428</v>
      </c>
      <c r="B243" s="5">
        <v>35.049999999999997</v>
      </c>
      <c r="C243" s="5">
        <f>VLOOKUP($A243,'Daily adjusted prices'!$C$5:$D$528,2,FALSE)</f>
        <v>7132.35</v>
      </c>
      <c r="D243" s="38">
        <f t="shared" si="12"/>
        <v>6.0275545350170212E-3</v>
      </c>
      <c r="E243" s="38">
        <f t="shared" si="13"/>
        <v>5.940568923716194E-3</v>
      </c>
      <c r="F243" s="38">
        <f t="shared" si="14"/>
        <v>6.0094614962968515E-3</v>
      </c>
      <c r="G243" s="38">
        <f t="shared" si="15"/>
        <v>5.9229933158711206E-3</v>
      </c>
      <c r="AB243"/>
      <c r="AC243"/>
      <c r="AD243"/>
    </row>
    <row r="244" spans="1:30" x14ac:dyDescent="0.25">
      <c r="A244" s="4">
        <v>39429</v>
      </c>
      <c r="B244" s="5">
        <v>35.36</v>
      </c>
      <c r="C244" s="5">
        <f>VLOOKUP($A244,'Daily adjusted prices'!$C$5:$D$528,2,FALSE)</f>
        <v>7195.54</v>
      </c>
      <c r="D244" s="38">
        <f t="shared" si="12"/>
        <v>8.8445078459344906E-3</v>
      </c>
      <c r="E244" s="38">
        <f t="shared" si="13"/>
        <v>8.8596325194361114E-3</v>
      </c>
      <c r="F244" s="38">
        <f t="shared" si="14"/>
        <v>8.8056242888436987E-3</v>
      </c>
      <c r="G244" s="38">
        <f t="shared" si="15"/>
        <v>8.8206162524317455E-3</v>
      </c>
      <c r="AB244"/>
      <c r="AC244"/>
      <c r="AD244"/>
    </row>
    <row r="245" spans="1:30" x14ac:dyDescent="0.25">
      <c r="A245" s="4">
        <v>39430</v>
      </c>
      <c r="B245" s="5">
        <v>34.729999999999997</v>
      </c>
      <c r="C245" s="5">
        <f>VLOOKUP($A245,'Daily adjusted prices'!$C$5:$D$528,2,FALSE)</f>
        <v>7067.25</v>
      </c>
      <c r="D245" s="38">
        <f t="shared" si="12"/>
        <v>-1.7816742081448012E-2</v>
      </c>
      <c r="E245" s="38">
        <f t="shared" si="13"/>
        <v>-1.7829099692309391E-2</v>
      </c>
      <c r="F245" s="38">
        <f t="shared" si="14"/>
        <v>-1.7977371013460083E-2</v>
      </c>
      <c r="G245" s="38">
        <f t="shared" si="15"/>
        <v>-1.7989952869750907E-2</v>
      </c>
      <c r="AB245"/>
      <c r="AC245"/>
      <c r="AD245"/>
    </row>
    <row r="246" spans="1:30" x14ac:dyDescent="0.25">
      <c r="A246" s="4">
        <v>39433</v>
      </c>
      <c r="B246" s="5">
        <v>34.32</v>
      </c>
      <c r="C246" s="5">
        <f>VLOOKUP($A246,'Daily adjusted prices'!$C$5:$D$528,2,FALSE)</f>
        <v>6984.92</v>
      </c>
      <c r="D246" s="38">
        <f t="shared" si="12"/>
        <v>-1.1805355600345457E-2</v>
      </c>
      <c r="E246" s="38">
        <f t="shared" si="13"/>
        <v>-1.1649510064027702E-2</v>
      </c>
      <c r="F246" s="38">
        <f t="shared" si="14"/>
        <v>-1.1875592136221054E-2</v>
      </c>
      <c r="G246" s="38">
        <f t="shared" si="15"/>
        <v>-1.1717897243315813E-2</v>
      </c>
      <c r="AB246"/>
      <c r="AC246"/>
      <c r="AD246"/>
    </row>
    <row r="247" spans="1:30" x14ac:dyDescent="0.25">
      <c r="A247" s="4">
        <v>39434</v>
      </c>
      <c r="B247" s="5">
        <v>34.619999999999997</v>
      </c>
      <c r="C247" s="5">
        <f>VLOOKUP($A247,'Daily adjusted prices'!$C$5:$D$528,2,FALSE)</f>
        <v>7046.19</v>
      </c>
      <c r="D247" s="38">
        <f t="shared" si="12"/>
        <v>8.7412587412587506E-3</v>
      </c>
      <c r="E247" s="38">
        <f t="shared" si="13"/>
        <v>8.7717540072040912E-3</v>
      </c>
      <c r="F247" s="38">
        <f t="shared" si="14"/>
        <v>8.7032751283016713E-3</v>
      </c>
      <c r="G247" s="38">
        <f t="shared" si="15"/>
        <v>8.7335056802286901E-3</v>
      </c>
      <c r="AB247"/>
      <c r="AC247"/>
      <c r="AD247"/>
    </row>
    <row r="248" spans="1:30" x14ac:dyDescent="0.25">
      <c r="A248" s="4">
        <v>39435</v>
      </c>
      <c r="B248" s="5">
        <v>34.409999999999997</v>
      </c>
      <c r="C248" s="5">
        <f>VLOOKUP($A248,'Daily adjusted prices'!$C$5:$D$528,2,FALSE)</f>
        <v>7002.15</v>
      </c>
      <c r="D248" s="38">
        <f t="shared" si="12"/>
        <v>-6.0658578856153111E-3</v>
      </c>
      <c r="E248" s="38">
        <f t="shared" si="13"/>
        <v>-6.2501862708782552E-3</v>
      </c>
      <c r="F248" s="38">
        <f t="shared" si="14"/>
        <v>-6.0843299386742411E-3</v>
      </c>
      <c r="G248" s="38">
        <f t="shared" si="15"/>
        <v>-6.2698004560061762E-3</v>
      </c>
      <c r="AB248"/>
      <c r="AC248"/>
      <c r="AD248"/>
    </row>
    <row r="249" spans="1:30" x14ac:dyDescent="0.25">
      <c r="A249" s="4">
        <v>39436</v>
      </c>
      <c r="B249" s="5">
        <v>34.65</v>
      </c>
      <c r="C249" s="5">
        <f>VLOOKUP($A249,'Daily adjusted prices'!$C$5:$D$528,2,FALSE)</f>
        <v>7051.93</v>
      </c>
      <c r="D249" s="38">
        <f t="shared" si="12"/>
        <v>6.9747166521361148E-3</v>
      </c>
      <c r="E249" s="38">
        <f t="shared" si="13"/>
        <v>7.1092450176017952E-3</v>
      </c>
      <c r="F249" s="38">
        <f t="shared" si="14"/>
        <v>6.9505058265233316E-3</v>
      </c>
      <c r="G249" s="38">
        <f t="shared" si="15"/>
        <v>7.0840934705599934E-3</v>
      </c>
      <c r="AB249"/>
      <c r="AC249"/>
      <c r="AD249"/>
    </row>
    <row r="250" spans="1:30" x14ac:dyDescent="0.25">
      <c r="A250" s="4">
        <v>39437</v>
      </c>
      <c r="B250" s="5">
        <v>35.24</v>
      </c>
      <c r="C250" s="5">
        <f>VLOOKUP($A250,'Daily adjusted prices'!$C$5:$D$528,2,FALSE)</f>
        <v>7171.66</v>
      </c>
      <c r="D250" s="38">
        <f t="shared" si="12"/>
        <v>1.7027417027417169E-2</v>
      </c>
      <c r="E250" s="38">
        <f t="shared" si="13"/>
        <v>1.6978330754843007E-2</v>
      </c>
      <c r="F250" s="38">
        <f t="shared" si="14"/>
        <v>1.6884075432066659E-2</v>
      </c>
      <c r="G250" s="38">
        <f t="shared" si="15"/>
        <v>1.6835809813705246E-2</v>
      </c>
      <c r="AB250"/>
      <c r="AC250"/>
      <c r="AD250"/>
    </row>
    <row r="251" spans="1:30" x14ac:dyDescent="0.25">
      <c r="A251" s="4">
        <v>39440</v>
      </c>
      <c r="B251" s="5">
        <v>35.61</v>
      </c>
      <c r="C251" s="5">
        <f>VLOOKUP($A251,'Daily adjusted prices'!$C$5:$D$528,2,FALSE)</f>
        <v>7246.96</v>
      </c>
      <c r="D251" s="38">
        <f t="shared" si="12"/>
        <v>1.0499432463110026E-2</v>
      </c>
      <c r="E251" s="38">
        <f t="shared" si="13"/>
        <v>1.0499661166313068E-2</v>
      </c>
      <c r="F251" s="38">
        <f t="shared" si="14"/>
        <v>1.0444696221707525E-2</v>
      </c>
      <c r="G251" s="38">
        <f t="shared" si="15"/>
        <v>1.0444922548580964E-2</v>
      </c>
      <c r="AB251"/>
      <c r="AC251"/>
      <c r="AD251"/>
    </row>
    <row r="252" spans="1:30" x14ac:dyDescent="0.25">
      <c r="A252" s="4">
        <v>39442</v>
      </c>
      <c r="B252" s="5">
        <v>35.630000000000003</v>
      </c>
      <c r="C252" s="5">
        <f>VLOOKUP($A252,'Daily adjusted prices'!$C$5:$D$528,2,FALSE)</f>
        <v>7250.82</v>
      </c>
      <c r="D252" s="38">
        <f t="shared" si="12"/>
        <v>5.6163998876734844E-4</v>
      </c>
      <c r="E252" s="38">
        <f t="shared" si="13"/>
        <v>5.3263713336337837E-4</v>
      </c>
      <c r="F252" s="38">
        <f t="shared" si="14"/>
        <v>5.6148232805846752E-4</v>
      </c>
      <c r="G252" s="38">
        <f t="shared" si="15"/>
        <v>5.324953325554758E-4</v>
      </c>
      <c r="AB252"/>
      <c r="AC252"/>
      <c r="AD252"/>
    </row>
    <row r="253" spans="1:30" x14ac:dyDescent="0.25">
      <c r="A253" s="4">
        <v>39443</v>
      </c>
      <c r="B253" s="5">
        <v>35.29</v>
      </c>
      <c r="C253" s="5">
        <f>VLOOKUP($A253,'Daily adjusted prices'!$C$5:$D$528,2,FALSE)</f>
        <v>7181.31</v>
      </c>
      <c r="D253" s="38">
        <f t="shared" si="12"/>
        <v>-9.5425203480213883E-3</v>
      </c>
      <c r="E253" s="38">
        <f t="shared" si="13"/>
        <v>-9.5865019404700602E-3</v>
      </c>
      <c r="F253" s="38">
        <f t="shared" si="14"/>
        <v>-9.5883419305660394E-3</v>
      </c>
      <c r="G253" s="38">
        <f t="shared" si="15"/>
        <v>-9.6327482477373983E-3</v>
      </c>
      <c r="AB253"/>
      <c r="AC253"/>
      <c r="AD253"/>
    </row>
    <row r="254" spans="1:30" x14ac:dyDescent="0.25">
      <c r="A254" s="4">
        <v>39444</v>
      </c>
      <c r="B254" s="5">
        <v>35.43</v>
      </c>
      <c r="C254" s="5">
        <f>VLOOKUP($A254,'Daily adjusted prices'!$C$5:$D$528,2,FALSE)</f>
        <v>7210.27</v>
      </c>
      <c r="D254" s="38">
        <f t="shared" si="12"/>
        <v>3.9671294984415795E-3</v>
      </c>
      <c r="E254" s="38">
        <f t="shared" si="13"/>
        <v>4.0326904144230014E-3</v>
      </c>
      <c r="F254" s="38">
        <f t="shared" si="14"/>
        <v>3.9592811902020237E-3</v>
      </c>
      <c r="G254" s="38">
        <f t="shared" si="15"/>
        <v>4.0245809131945918E-3</v>
      </c>
      <c r="AB254"/>
      <c r="AC254"/>
      <c r="AD254"/>
    </row>
    <row r="255" spans="1:30" x14ac:dyDescent="0.25">
      <c r="A255" s="4">
        <v>39447</v>
      </c>
      <c r="B255" s="5">
        <v>35.17</v>
      </c>
      <c r="C255" s="5">
        <f>VLOOKUP($A255,'Daily adjusted prices'!$C$5:$D$528,2,FALSE)</f>
        <v>7158.14</v>
      </c>
      <c r="D255" s="38">
        <f t="shared" si="12"/>
        <v>-7.3384137736380861E-3</v>
      </c>
      <c r="E255" s="38">
        <f t="shared" si="13"/>
        <v>-7.2299650359833878E-3</v>
      </c>
      <c r="F255" s="38">
        <f t="shared" si="14"/>
        <v>-7.3654723914894672E-3</v>
      </c>
      <c r="G255" s="38">
        <f t="shared" si="15"/>
        <v>-7.2562278961312912E-3</v>
      </c>
      <c r="AB255"/>
      <c r="AC255"/>
      <c r="AD255"/>
    </row>
    <row r="256" spans="1:30" x14ac:dyDescent="0.25">
      <c r="A256" s="4">
        <v>39449</v>
      </c>
      <c r="B256" s="5">
        <v>34.880000000000003</v>
      </c>
      <c r="C256" s="5">
        <f>VLOOKUP($A256,'Daily adjusted prices'!$C$5:$D$528,2,FALSE)</f>
        <v>7098.28</v>
      </c>
      <c r="D256" s="38">
        <f t="shared" si="12"/>
        <v>-8.2456639181119895E-3</v>
      </c>
      <c r="E256" s="38">
        <f t="shared" si="13"/>
        <v>-8.3625075787845393E-3</v>
      </c>
      <c r="F256" s="38">
        <f t="shared" si="14"/>
        <v>-8.2798474451121692E-3</v>
      </c>
      <c r="G256" s="38">
        <f t="shared" si="15"/>
        <v>-8.3976695104535422E-3</v>
      </c>
      <c r="AB256"/>
      <c r="AC256"/>
      <c r="AD256"/>
    </row>
    <row r="257" spans="1:30" x14ac:dyDescent="0.25">
      <c r="A257" s="4">
        <v>39450</v>
      </c>
      <c r="B257" s="5">
        <v>34.92</v>
      </c>
      <c r="C257" s="5">
        <f>VLOOKUP($A257,'Daily adjusted prices'!$C$5:$D$528,2,FALSE)</f>
        <v>7106</v>
      </c>
      <c r="D257" s="38">
        <f t="shared" si="12"/>
        <v>1.1467889908256534E-3</v>
      </c>
      <c r="E257" s="38">
        <f t="shared" si="13"/>
        <v>1.0875874155429344E-3</v>
      </c>
      <c r="F257" s="38">
        <f t="shared" si="14"/>
        <v>1.1461319306225416E-3</v>
      </c>
      <c r="G257" s="38">
        <f t="shared" si="15"/>
        <v>1.0869964208165149E-3</v>
      </c>
      <c r="AB257"/>
      <c r="AC257"/>
      <c r="AD257"/>
    </row>
    <row r="258" spans="1:30" x14ac:dyDescent="0.25">
      <c r="A258" s="4">
        <v>39451</v>
      </c>
      <c r="B258" s="5">
        <v>34.200000000000003</v>
      </c>
      <c r="C258" s="5">
        <f>VLOOKUP($A258,'Daily adjusted prices'!$C$5:$D$528,2,FALSE)</f>
        <v>6959.25</v>
      </c>
      <c r="D258" s="38">
        <f t="shared" si="12"/>
        <v>-2.0618556701030855E-2</v>
      </c>
      <c r="E258" s="38">
        <f t="shared" si="13"/>
        <v>-2.0651562060230777E-2</v>
      </c>
      <c r="F258" s="38">
        <f t="shared" si="14"/>
        <v>-2.0834086902841914E-2</v>
      </c>
      <c r="G258" s="38">
        <f t="shared" si="15"/>
        <v>-2.0867787679574E-2</v>
      </c>
      <c r="AB258"/>
      <c r="AC258"/>
      <c r="AD258"/>
    </row>
    <row r="259" spans="1:30" x14ac:dyDescent="0.25">
      <c r="A259" s="4">
        <v>39454</v>
      </c>
      <c r="B259" s="5">
        <v>34.33</v>
      </c>
      <c r="C259" s="5">
        <f>VLOOKUP($A259,'Daily adjusted prices'!$C$5:$D$528,2,FALSE)</f>
        <v>6986.28</v>
      </c>
      <c r="D259" s="38">
        <f t="shared" si="12"/>
        <v>3.8011695906432497E-3</v>
      </c>
      <c r="E259" s="38">
        <f t="shared" si="13"/>
        <v>3.8840392283649994E-3</v>
      </c>
      <c r="F259" s="38">
        <f t="shared" si="14"/>
        <v>3.7939634010411942E-3</v>
      </c>
      <c r="G259" s="38">
        <f t="shared" si="15"/>
        <v>3.8765158225112502E-3</v>
      </c>
      <c r="AB259"/>
      <c r="AC259"/>
      <c r="AD259"/>
    </row>
    <row r="260" spans="1:30" x14ac:dyDescent="0.25">
      <c r="A260" s="4">
        <v>39455</v>
      </c>
      <c r="B260" s="5">
        <v>33.590000000000003</v>
      </c>
      <c r="C260" s="5">
        <f>VLOOKUP($A260,'Daily adjusted prices'!$C$5:$D$528,2,FALSE)</f>
        <v>6835.66</v>
      </c>
      <c r="D260" s="38">
        <f t="shared" si="12"/>
        <v>-2.1555490824351708E-2</v>
      </c>
      <c r="E260" s="38">
        <f t="shared" si="13"/>
        <v>-2.1559399279731162E-2</v>
      </c>
      <c r="F260" s="38">
        <f t="shared" si="14"/>
        <v>-2.1791203845399135E-2</v>
      </c>
      <c r="G260" s="38">
        <f t="shared" si="15"/>
        <v>-2.1795198413460073E-2</v>
      </c>
      <c r="AB260"/>
      <c r="AC260"/>
      <c r="AD260"/>
    </row>
    <row r="261" spans="1:30" x14ac:dyDescent="0.25">
      <c r="A261" s="4">
        <v>39456</v>
      </c>
      <c r="B261" s="5">
        <v>33.97</v>
      </c>
      <c r="C261" s="5">
        <f>VLOOKUP($A261,'Daily adjusted prices'!$C$5:$D$528,2,FALSE)</f>
        <v>6912.9</v>
      </c>
      <c r="D261" s="38">
        <f t="shared" si="12"/>
        <v>1.1312890741291826E-2</v>
      </c>
      <c r="E261" s="38">
        <f t="shared" si="13"/>
        <v>1.1299567269290822E-2</v>
      </c>
      <c r="F261" s="38">
        <f t="shared" si="14"/>
        <v>1.124937854829095E-2</v>
      </c>
      <c r="G261" s="38">
        <f t="shared" si="15"/>
        <v>1.1236204030405995E-2</v>
      </c>
      <c r="AB261"/>
      <c r="AC261"/>
      <c r="AD261"/>
    </row>
    <row r="262" spans="1:30" x14ac:dyDescent="0.25">
      <c r="A262" s="4">
        <v>39457</v>
      </c>
      <c r="B262" s="5">
        <v>34.08</v>
      </c>
      <c r="C262" s="5">
        <f>VLOOKUP($A262,'Daily adjusted prices'!$C$5:$D$528,2,FALSE)</f>
        <v>6936.07</v>
      </c>
      <c r="D262" s="38">
        <f t="shared" ref="D262:D325" si="16">B262/B261-1</f>
        <v>3.2381513099792869E-3</v>
      </c>
      <c r="E262" s="38">
        <f t="shared" ref="E262:E325" si="17">C262/C261-1</f>
        <v>3.3517047838100833E-3</v>
      </c>
      <c r="F262" s="38">
        <f t="shared" ref="F262:F325" si="18">LN(B262/B261)</f>
        <v>3.2329197886223266E-3</v>
      </c>
      <c r="G262" s="38">
        <f t="shared" ref="G262:G325" si="19">LN(C262/C261)</f>
        <v>3.346100340798611E-3</v>
      </c>
      <c r="AB262"/>
      <c r="AC262"/>
      <c r="AD262"/>
    </row>
    <row r="263" spans="1:30" x14ac:dyDescent="0.25">
      <c r="A263" s="4">
        <v>39458</v>
      </c>
      <c r="B263" s="5">
        <v>33.369999999999997</v>
      </c>
      <c r="C263" s="5">
        <f>VLOOKUP($A263,'Daily adjusted prices'!$C$5:$D$528,2,FALSE)</f>
        <v>6791.25</v>
      </c>
      <c r="D263" s="38">
        <f t="shared" si="16"/>
        <v>-2.083333333333337E-2</v>
      </c>
      <c r="E263" s="38">
        <f t="shared" si="17"/>
        <v>-2.0879258715670312E-2</v>
      </c>
      <c r="F263" s="38">
        <f t="shared" si="18"/>
        <v>-2.1053409197832381E-2</v>
      </c>
      <c r="G263" s="38">
        <f t="shared" si="19"/>
        <v>-2.1100312815921222E-2</v>
      </c>
      <c r="AB263"/>
      <c r="AC263"/>
      <c r="AD263"/>
    </row>
    <row r="264" spans="1:30" x14ac:dyDescent="0.25">
      <c r="A264" s="4">
        <v>39461</v>
      </c>
      <c r="B264" s="5">
        <v>33.65</v>
      </c>
      <c r="C264" s="5">
        <f>VLOOKUP($A264,'Daily adjusted prices'!$C$5:$D$528,2,FALSE)</f>
        <v>6847.25</v>
      </c>
      <c r="D264" s="38">
        <f t="shared" si="16"/>
        <v>8.3907701528318501E-3</v>
      </c>
      <c r="E264" s="38">
        <f t="shared" si="17"/>
        <v>8.2459046567273653E-3</v>
      </c>
      <c r="F264" s="38">
        <f t="shared" si="18"/>
        <v>8.3557633274541371E-3</v>
      </c>
      <c r="G264" s="38">
        <f t="shared" si="19"/>
        <v>8.2120929299420529E-3</v>
      </c>
      <c r="AB264"/>
      <c r="AC264"/>
      <c r="AD264"/>
    </row>
    <row r="265" spans="1:30" x14ac:dyDescent="0.25">
      <c r="A265" s="4">
        <v>39462</v>
      </c>
      <c r="B265" s="5">
        <v>32.76</v>
      </c>
      <c r="C265" s="5">
        <f>VLOOKUP($A265,'Daily adjusted prices'!$C$5:$D$528,2,FALSE)</f>
        <v>6667.67</v>
      </c>
      <c r="D265" s="38">
        <f t="shared" si="16"/>
        <v>-2.6448736998514133E-2</v>
      </c>
      <c r="E265" s="38">
        <f t="shared" si="17"/>
        <v>-2.6226587316075745E-2</v>
      </c>
      <c r="F265" s="38">
        <f t="shared" si="18"/>
        <v>-2.6804797105868153E-2</v>
      </c>
      <c r="G265" s="38">
        <f t="shared" si="19"/>
        <v>-2.6576638251645357E-2</v>
      </c>
      <c r="AB265"/>
      <c r="AC265"/>
      <c r="AD265"/>
    </row>
    <row r="266" spans="1:30" x14ac:dyDescent="0.25">
      <c r="A266" s="4">
        <v>39463</v>
      </c>
      <c r="B266" s="5">
        <v>32.79</v>
      </c>
      <c r="C266" s="5">
        <f>VLOOKUP($A266,'Daily adjusted prices'!$C$5:$D$528,2,FALSE)</f>
        <v>6673.46</v>
      </c>
      <c r="D266" s="38">
        <f t="shared" si="16"/>
        <v>9.157509157509125E-4</v>
      </c>
      <c r="E266" s="38">
        <f t="shared" si="17"/>
        <v>8.6836931041878174E-4</v>
      </c>
      <c r="F266" s="38">
        <f t="shared" si="18"/>
        <v>9.1533187168820601E-4</v>
      </c>
      <c r="G266" s="38">
        <f t="shared" si="19"/>
        <v>8.6799249591613134E-4</v>
      </c>
      <c r="AB266"/>
      <c r="AC266"/>
      <c r="AD266"/>
    </row>
    <row r="267" spans="1:30" x14ac:dyDescent="0.25">
      <c r="A267" s="4">
        <v>39464</v>
      </c>
      <c r="B267" s="5">
        <v>31.51</v>
      </c>
      <c r="C267" s="5">
        <f>VLOOKUP($A267,'Daily adjusted prices'!$C$5:$D$528,2,FALSE)</f>
        <v>6412.78</v>
      </c>
      <c r="D267" s="38">
        <f t="shared" si="16"/>
        <v>-3.9036291552302482E-2</v>
      </c>
      <c r="E267" s="38">
        <f t="shared" si="17"/>
        <v>-3.9062195622660556E-2</v>
      </c>
      <c r="F267" s="38">
        <f t="shared" si="18"/>
        <v>-3.9818635087373593E-2</v>
      </c>
      <c r="G267" s="38">
        <f t="shared" si="19"/>
        <v>-3.984559179684781E-2</v>
      </c>
      <c r="AB267"/>
      <c r="AC267"/>
      <c r="AD267"/>
    </row>
    <row r="268" spans="1:30" x14ac:dyDescent="0.25">
      <c r="A268" s="4">
        <v>39465</v>
      </c>
      <c r="B268" s="5">
        <v>32.56</v>
      </c>
      <c r="C268" s="5">
        <f>VLOOKUP($A268,'Daily adjusted prices'!$C$5:$D$528,2,FALSE)</f>
        <v>6625.19</v>
      </c>
      <c r="D268" s="38">
        <f t="shared" si="16"/>
        <v>3.3322754681053723E-2</v>
      </c>
      <c r="E268" s="38">
        <f t="shared" si="17"/>
        <v>3.3122920168787928E-2</v>
      </c>
      <c r="F268" s="38">
        <f t="shared" si="18"/>
        <v>3.2779585365156398E-2</v>
      </c>
      <c r="G268" s="38">
        <f t="shared" si="19"/>
        <v>3.2586176445366384E-2</v>
      </c>
      <c r="AB268"/>
      <c r="AC268"/>
      <c r="AD268"/>
    </row>
    <row r="269" spans="1:30" x14ac:dyDescent="0.25">
      <c r="A269" s="4">
        <v>39469</v>
      </c>
      <c r="B269" s="5">
        <v>32.31</v>
      </c>
      <c r="C269" s="5">
        <f>VLOOKUP($A269,'Daily adjusted prices'!$C$5:$D$528,2,FALSE)</f>
        <v>6574.98</v>
      </c>
      <c r="D269" s="38">
        <f t="shared" si="16"/>
        <v>-7.6781326781326653E-3</v>
      </c>
      <c r="E269" s="38">
        <f t="shared" si="17"/>
        <v>-7.5786505745495392E-3</v>
      </c>
      <c r="F269" s="38">
        <f t="shared" si="18"/>
        <v>-7.7077612979326478E-3</v>
      </c>
      <c r="G269" s="38">
        <f t="shared" si="19"/>
        <v>-7.6075144722203792E-3</v>
      </c>
      <c r="AB269"/>
      <c r="AC269"/>
      <c r="AD269"/>
    </row>
    <row r="270" spans="1:30" x14ac:dyDescent="0.25">
      <c r="A270" s="4">
        <v>39470</v>
      </c>
      <c r="B270" s="5">
        <v>32.82</v>
      </c>
      <c r="C270" s="5">
        <f>VLOOKUP($A270,'Daily adjusted prices'!$C$5:$D$528,2,FALSE)</f>
        <v>6679.25</v>
      </c>
      <c r="D270" s="38">
        <f t="shared" si="16"/>
        <v>1.5784586815227319E-2</v>
      </c>
      <c r="E270" s="38">
        <f t="shared" si="17"/>
        <v>1.5858603372177704E-2</v>
      </c>
      <c r="F270" s="38">
        <f t="shared" si="18"/>
        <v>1.5661305825537788E-2</v>
      </c>
      <c r="G270" s="38">
        <f t="shared" si="19"/>
        <v>1.5734169561985825E-2</v>
      </c>
      <c r="AB270"/>
      <c r="AC270"/>
      <c r="AD270"/>
    </row>
    <row r="271" spans="1:30" x14ac:dyDescent="0.25">
      <c r="A271" s="4">
        <v>39471</v>
      </c>
      <c r="B271" s="5">
        <v>32.880000000000003</v>
      </c>
      <c r="C271" s="5">
        <f>VLOOKUP($A271,'Daily adjusted prices'!$C$5:$D$528,2,FALSE)</f>
        <v>6690.84</v>
      </c>
      <c r="D271" s="38">
        <f t="shared" si="16"/>
        <v>1.8281535648996261E-3</v>
      </c>
      <c r="E271" s="38">
        <f t="shared" si="17"/>
        <v>1.7352247632593798E-3</v>
      </c>
      <c r="F271" s="38">
        <f t="shared" si="18"/>
        <v>1.8264845260345028E-3</v>
      </c>
      <c r="G271" s="38">
        <f t="shared" si="19"/>
        <v>1.7337210000966036E-3</v>
      </c>
      <c r="AB271"/>
      <c r="AC271"/>
      <c r="AD271"/>
    </row>
    <row r="272" spans="1:30" x14ac:dyDescent="0.25">
      <c r="A272" s="4">
        <v>39472</v>
      </c>
      <c r="B272" s="5">
        <v>32.26</v>
      </c>
      <c r="C272" s="5">
        <f>VLOOKUP($A272,'Daily adjusted prices'!$C$5:$D$528,2,FALSE)</f>
        <v>6565.33</v>
      </c>
      <c r="D272" s="38">
        <f t="shared" si="16"/>
        <v>-1.8856447688564648E-2</v>
      </c>
      <c r="E272" s="38">
        <f t="shared" si="17"/>
        <v>-1.8758481745192013E-2</v>
      </c>
      <c r="F272" s="38">
        <f t="shared" si="18"/>
        <v>-1.903649749091654E-2</v>
      </c>
      <c r="G272" s="38">
        <f t="shared" si="19"/>
        <v>-1.8936653739633054E-2</v>
      </c>
      <c r="AB272"/>
      <c r="AC272"/>
      <c r="AD272"/>
    </row>
    <row r="273" spans="1:30" x14ac:dyDescent="0.25">
      <c r="A273" s="4">
        <v>39475</v>
      </c>
      <c r="B273" s="5">
        <v>32.94</v>
      </c>
      <c r="C273" s="5">
        <f>VLOOKUP($A273,'Daily adjusted prices'!$C$5:$D$528,2,FALSE)</f>
        <v>6704.36</v>
      </c>
      <c r="D273" s="38">
        <f t="shared" si="16"/>
        <v>2.1078735275883442E-2</v>
      </c>
      <c r="E273" s="38">
        <f t="shared" si="17"/>
        <v>2.1176391742684597E-2</v>
      </c>
      <c r="F273" s="38">
        <f t="shared" si="18"/>
        <v>2.0859652052431458E-2</v>
      </c>
      <c r="G273" s="38">
        <f t="shared" si="19"/>
        <v>2.0955287965480334E-2</v>
      </c>
      <c r="AB273"/>
      <c r="AC273"/>
      <c r="AD273"/>
    </row>
    <row r="274" spans="1:30" x14ac:dyDescent="0.25">
      <c r="A274" s="4">
        <v>39476</v>
      </c>
      <c r="B274" s="5">
        <v>32.979999999999997</v>
      </c>
      <c r="C274" s="5">
        <f>VLOOKUP($A274,'Daily adjusted prices'!$C$5:$D$528,2,FALSE)</f>
        <v>6712.08</v>
      </c>
      <c r="D274" s="38">
        <f t="shared" si="16"/>
        <v>1.2143290831814202E-3</v>
      </c>
      <c r="E274" s="38">
        <f t="shared" si="17"/>
        <v>1.1514894784887542E-3</v>
      </c>
      <c r="F274" s="38">
        <f t="shared" si="18"/>
        <v>1.2135923819584576E-3</v>
      </c>
      <c r="G274" s="38">
        <f t="shared" si="19"/>
        <v>1.1508270229708233E-3</v>
      </c>
      <c r="AB274"/>
      <c r="AC274"/>
      <c r="AD274"/>
    </row>
    <row r="275" spans="1:30" x14ac:dyDescent="0.25">
      <c r="A275" s="4">
        <v>39477</v>
      </c>
      <c r="B275" s="5">
        <v>33.15</v>
      </c>
      <c r="C275" s="5">
        <f>VLOOKUP($A275,'Daily adjusted prices'!$C$5:$D$528,2,FALSE)</f>
        <v>6746.03</v>
      </c>
      <c r="D275" s="38">
        <f t="shared" si="16"/>
        <v>5.1546391752577136E-3</v>
      </c>
      <c r="E275" s="38">
        <f t="shared" si="17"/>
        <v>5.0580446001835533E-3</v>
      </c>
      <c r="F275" s="38">
        <f t="shared" si="18"/>
        <v>5.1413995004186523E-3</v>
      </c>
      <c r="G275" s="38">
        <f t="shared" si="19"/>
        <v>5.0452956643140187E-3</v>
      </c>
      <c r="AB275"/>
      <c r="AC275"/>
      <c r="AD275"/>
    </row>
    <row r="276" spans="1:30" x14ac:dyDescent="0.25">
      <c r="A276" s="4">
        <v>39478</v>
      </c>
      <c r="B276" s="5">
        <v>33.549999999999997</v>
      </c>
      <c r="C276" s="5">
        <f>VLOOKUP($A276,'Daily adjusted prices'!$C$5:$D$528,2,FALSE)</f>
        <v>6827.94</v>
      </c>
      <c r="D276" s="38">
        <f t="shared" si="16"/>
        <v>1.2066365007541435E-2</v>
      </c>
      <c r="E276" s="38">
        <f t="shared" si="17"/>
        <v>1.2141956083800309E-2</v>
      </c>
      <c r="F276" s="38">
        <f t="shared" si="18"/>
        <v>1.1994146785819242E-2</v>
      </c>
      <c r="G276" s="38">
        <f t="shared" si="19"/>
        <v>1.2068833838042463E-2</v>
      </c>
      <c r="AB276"/>
      <c r="AC276"/>
      <c r="AD276"/>
    </row>
    <row r="277" spans="1:30" x14ac:dyDescent="0.25">
      <c r="A277" s="4">
        <v>39479</v>
      </c>
      <c r="B277" s="5">
        <v>34.31</v>
      </c>
      <c r="C277" s="5">
        <f>VLOOKUP($A277,'Daily adjusted prices'!$C$5:$D$528,2,FALSE)</f>
        <v>6982.42</v>
      </c>
      <c r="D277" s="38">
        <f t="shared" si="16"/>
        <v>2.2652757078986729E-2</v>
      </c>
      <c r="E277" s="38">
        <f t="shared" si="17"/>
        <v>2.2624686215754641E-2</v>
      </c>
      <c r="F277" s="38">
        <f t="shared" si="18"/>
        <v>2.2399993452667688E-2</v>
      </c>
      <c r="G277" s="38">
        <f t="shared" si="19"/>
        <v>2.2372544009731838E-2</v>
      </c>
      <c r="AB277"/>
      <c r="AC277"/>
      <c r="AD277"/>
    </row>
    <row r="278" spans="1:30" x14ac:dyDescent="0.25">
      <c r="A278" s="4">
        <v>39482</v>
      </c>
      <c r="B278" s="5">
        <v>33.56</v>
      </c>
      <c r="C278" s="5">
        <f>VLOOKUP($A278,'Daily adjusted prices'!$C$5:$D$528,2,FALSE)</f>
        <v>6829.87</v>
      </c>
      <c r="D278" s="38">
        <f t="shared" si="16"/>
        <v>-2.1859516176041982E-2</v>
      </c>
      <c r="E278" s="38">
        <f t="shared" si="17"/>
        <v>-2.1847726146522306E-2</v>
      </c>
      <c r="F278" s="38">
        <f t="shared" si="18"/>
        <v>-2.2101975271352933E-2</v>
      </c>
      <c r="G278" s="38">
        <f t="shared" si="19"/>
        <v>-2.2089921830503092E-2</v>
      </c>
      <c r="AB278"/>
      <c r="AC278"/>
      <c r="AD278"/>
    </row>
    <row r="279" spans="1:30" x14ac:dyDescent="0.25">
      <c r="A279" s="4">
        <v>39483</v>
      </c>
      <c r="B279" s="5">
        <v>32.46</v>
      </c>
      <c r="C279" s="5">
        <f>VLOOKUP($A279,'Daily adjusted prices'!$C$5:$D$528,2,FALSE)</f>
        <v>6605.88</v>
      </c>
      <c r="D279" s="38">
        <f t="shared" si="16"/>
        <v>-3.2777115613826013E-2</v>
      </c>
      <c r="E279" s="38">
        <f t="shared" si="17"/>
        <v>-3.2795646183602312E-2</v>
      </c>
      <c r="F279" s="38">
        <f t="shared" si="18"/>
        <v>-3.3326319512560307E-2</v>
      </c>
      <c r="G279" s="38">
        <f t="shared" si="19"/>
        <v>-3.3345478227254671E-2</v>
      </c>
      <c r="AB279"/>
      <c r="AC279"/>
      <c r="AD279"/>
    </row>
    <row r="280" spans="1:30" x14ac:dyDescent="0.25">
      <c r="A280" s="4">
        <v>39484</v>
      </c>
      <c r="B280" s="5">
        <v>32.450000000000003</v>
      </c>
      <c r="C280" s="5">
        <f>VLOOKUP($A280,'Daily adjusted prices'!$C$5:$D$528,2,FALSE)</f>
        <v>6603.95</v>
      </c>
      <c r="D280" s="38">
        <f t="shared" si="16"/>
        <v>-3.0807147258160583E-4</v>
      </c>
      <c r="E280" s="38">
        <f t="shared" si="17"/>
        <v>-2.921639509043672E-4</v>
      </c>
      <c r="F280" s="38">
        <f t="shared" si="18"/>
        <v>-3.0811893634611996E-4</v>
      </c>
      <c r="G280" s="38">
        <f t="shared" si="19"/>
        <v>-2.9220663910630953E-4</v>
      </c>
      <c r="AB280"/>
      <c r="AC280"/>
      <c r="AD280"/>
    </row>
    <row r="281" spans="1:30" x14ac:dyDescent="0.25">
      <c r="A281" s="4">
        <v>39485</v>
      </c>
      <c r="B281" s="5">
        <v>32.479999999999997</v>
      </c>
      <c r="C281" s="5">
        <f>VLOOKUP($A281,'Daily adjusted prices'!$C$5:$D$528,2,FALSE)</f>
        <v>6609.74</v>
      </c>
      <c r="D281" s="38">
        <f t="shared" si="16"/>
        <v>9.2449922958381947E-4</v>
      </c>
      <c r="E281" s="38">
        <f t="shared" si="17"/>
        <v>8.7674800687476129E-4</v>
      </c>
      <c r="F281" s="38">
        <f t="shared" si="18"/>
        <v>9.2407214337804496E-4</v>
      </c>
      <c r="G281" s="38">
        <f t="shared" si="19"/>
        <v>8.7636388784165025E-4</v>
      </c>
      <c r="AB281"/>
      <c r="AC281"/>
      <c r="AD281"/>
    </row>
    <row r="282" spans="1:30" x14ac:dyDescent="0.25">
      <c r="A282" s="4">
        <v>39486</v>
      </c>
      <c r="B282" s="5">
        <v>32.11</v>
      </c>
      <c r="C282" s="5">
        <f>VLOOKUP($A282,'Daily adjusted prices'!$C$5:$D$528,2,FALSE)</f>
        <v>6534.43</v>
      </c>
      <c r="D282" s="38">
        <f t="shared" si="16"/>
        <v>-1.1391625615763457E-2</v>
      </c>
      <c r="E282" s="38">
        <f t="shared" si="17"/>
        <v>-1.1393791586355784E-2</v>
      </c>
      <c r="F282" s="38">
        <f t="shared" si="18"/>
        <v>-1.1457007192054546E-2</v>
      </c>
      <c r="G282" s="38">
        <f t="shared" si="19"/>
        <v>-1.1459198123287983E-2</v>
      </c>
      <c r="AB282"/>
      <c r="AC282"/>
      <c r="AD282"/>
    </row>
    <row r="283" spans="1:30" x14ac:dyDescent="0.25">
      <c r="A283" s="4">
        <v>39489</v>
      </c>
      <c r="B283" s="5">
        <v>32.270000000000003</v>
      </c>
      <c r="C283" s="5">
        <f>VLOOKUP($A283,'Daily adjusted prices'!$C$5:$D$528,2,FALSE)</f>
        <v>6567.26</v>
      </c>
      <c r="D283" s="38">
        <f t="shared" si="16"/>
        <v>4.982871379632714E-3</v>
      </c>
      <c r="E283" s="38">
        <f t="shared" si="17"/>
        <v>5.0241566594178E-3</v>
      </c>
      <c r="F283" s="38">
        <f t="shared" si="18"/>
        <v>4.9704979624480908E-3</v>
      </c>
      <c r="G283" s="38">
        <f t="shared" si="19"/>
        <v>5.0115776992002252E-3</v>
      </c>
      <c r="AB283"/>
      <c r="AC283"/>
      <c r="AD283"/>
    </row>
    <row r="284" spans="1:30" x14ac:dyDescent="0.25">
      <c r="A284" s="4">
        <v>39490</v>
      </c>
      <c r="B284" s="5">
        <v>32.61</v>
      </c>
      <c r="C284" s="5">
        <f>VLOOKUP($A284,'Daily adjusted prices'!$C$5:$D$528,2,FALSE)</f>
        <v>6636.77</v>
      </c>
      <c r="D284" s="38">
        <f t="shared" si="16"/>
        <v>1.0536101642392159E-2</v>
      </c>
      <c r="E284" s="38">
        <f t="shared" si="17"/>
        <v>1.0584322837835058E-2</v>
      </c>
      <c r="F284" s="38">
        <f t="shared" si="18"/>
        <v>1.0480983737357157E-2</v>
      </c>
      <c r="G284" s="38">
        <f t="shared" si="19"/>
        <v>1.0528701028091527E-2</v>
      </c>
      <c r="AB284"/>
      <c r="AC284"/>
      <c r="AD284"/>
    </row>
    <row r="285" spans="1:30" x14ac:dyDescent="0.25">
      <c r="A285" s="4">
        <v>39491</v>
      </c>
      <c r="B285" s="5">
        <v>33.19</v>
      </c>
      <c r="C285" s="5">
        <f>VLOOKUP($A285,'Daily adjusted prices'!$C$5:$D$528,2,FALSE)</f>
        <v>6754.56</v>
      </c>
      <c r="D285" s="38">
        <f t="shared" si="16"/>
        <v>1.7785955228457384E-2</v>
      </c>
      <c r="E285" s="38">
        <f t="shared" si="17"/>
        <v>1.7748091315504366E-2</v>
      </c>
      <c r="F285" s="38">
        <f t="shared" si="18"/>
        <v>1.7629635930655335E-2</v>
      </c>
      <c r="G285" s="38">
        <f t="shared" si="19"/>
        <v>1.7592433002979749E-2</v>
      </c>
      <c r="AB285"/>
      <c r="AC285"/>
      <c r="AD285"/>
    </row>
    <row r="286" spans="1:30" x14ac:dyDescent="0.25">
      <c r="A286" s="4">
        <v>39492</v>
      </c>
      <c r="B286" s="5">
        <v>32.630000000000003</v>
      </c>
      <c r="C286" s="5">
        <f>VLOOKUP($A286,'Daily adjusted prices'!$C$5:$D$528,2,FALSE)</f>
        <v>6640.64</v>
      </c>
      <c r="D286" s="38">
        <f t="shared" si="16"/>
        <v>-1.6872551973485805E-2</v>
      </c>
      <c r="E286" s="38">
        <f t="shared" si="17"/>
        <v>-1.6865643357968585E-2</v>
      </c>
      <c r="F286" s="38">
        <f t="shared" si="18"/>
        <v>-1.7016515126653801E-2</v>
      </c>
      <c r="G286" s="38">
        <f t="shared" si="19"/>
        <v>-1.7009487969333402E-2</v>
      </c>
      <c r="AB286"/>
      <c r="AC286"/>
      <c r="AD286"/>
    </row>
    <row r="287" spans="1:30" x14ac:dyDescent="0.25">
      <c r="A287" s="4">
        <v>39493</v>
      </c>
      <c r="B287" s="5">
        <v>32.61</v>
      </c>
      <c r="C287" s="5">
        <f>VLOOKUP($A287,'Daily adjusted prices'!$C$5:$D$528,2,FALSE)</f>
        <v>6636.77</v>
      </c>
      <c r="D287" s="38">
        <f t="shared" si="16"/>
        <v>-6.1293288384933753E-4</v>
      </c>
      <c r="E287" s="38">
        <f t="shared" si="17"/>
        <v>-5.8277515420201986E-4</v>
      </c>
      <c r="F287" s="38">
        <f t="shared" si="18"/>
        <v>-6.1312080400160681E-4</v>
      </c>
      <c r="G287" s="38">
        <f t="shared" si="19"/>
        <v>-5.8294503364641668E-4</v>
      </c>
      <c r="AB287"/>
      <c r="AC287"/>
      <c r="AD287"/>
    </row>
    <row r="288" spans="1:30" x14ac:dyDescent="0.25">
      <c r="A288" s="4">
        <v>39497</v>
      </c>
      <c r="B288" s="5">
        <v>32.53</v>
      </c>
      <c r="C288" s="5">
        <f>VLOOKUP($A288,'Daily adjusted prices'!$C$5:$D$528,2,FALSE)</f>
        <v>6619.39</v>
      </c>
      <c r="D288" s="38">
        <f t="shared" si="16"/>
        <v>-2.4532352039251526E-3</v>
      </c>
      <c r="E288" s="38">
        <f t="shared" si="17"/>
        <v>-2.6187437563754967E-3</v>
      </c>
      <c r="F288" s="38">
        <f t="shared" si="18"/>
        <v>-2.456249315967655E-3</v>
      </c>
      <c r="G288" s="38">
        <f t="shared" si="19"/>
        <v>-2.6221786638784888E-3</v>
      </c>
      <c r="AB288"/>
      <c r="AC288"/>
      <c r="AD288"/>
    </row>
    <row r="289" spans="1:30" x14ac:dyDescent="0.25">
      <c r="A289" s="4">
        <v>39498</v>
      </c>
      <c r="B289" s="5">
        <v>32.6</v>
      </c>
      <c r="C289" s="5">
        <f>VLOOKUP($A289,'Daily adjusted prices'!$C$5:$D$528,2,FALSE)</f>
        <v>6634.84</v>
      </c>
      <c r="D289" s="38">
        <f t="shared" si="16"/>
        <v>2.1518598217029616E-3</v>
      </c>
      <c r="E289" s="38">
        <f t="shared" si="17"/>
        <v>2.3340519292562867E-3</v>
      </c>
      <c r="F289" s="38">
        <f t="shared" si="18"/>
        <v>2.1495478874017904E-3</v>
      </c>
      <c r="G289" s="38">
        <f t="shared" si="19"/>
        <v>2.3313322611277164E-3</v>
      </c>
      <c r="AB289"/>
      <c r="AC289"/>
      <c r="AD289"/>
    </row>
    <row r="290" spans="1:30" x14ac:dyDescent="0.25">
      <c r="A290" s="4">
        <v>39499</v>
      </c>
      <c r="B290" s="5">
        <v>32.26</v>
      </c>
      <c r="C290" s="5">
        <f>VLOOKUP($A290,'Daily adjusted prices'!$C$5:$D$528,2,FALSE)</f>
        <v>6565.32</v>
      </c>
      <c r="D290" s="38">
        <f t="shared" si="16"/>
        <v>-1.0429447852760787E-2</v>
      </c>
      <c r="E290" s="38">
        <f t="shared" si="17"/>
        <v>-1.0478022077397564E-2</v>
      </c>
      <c r="F290" s="38">
        <f t="shared" si="18"/>
        <v>-1.0484215675599208E-2</v>
      </c>
      <c r="G290" s="38">
        <f t="shared" si="19"/>
        <v>-1.0533303046612444E-2</v>
      </c>
      <c r="AB290"/>
      <c r="AC290"/>
      <c r="AD290"/>
    </row>
    <row r="291" spans="1:30" x14ac:dyDescent="0.25">
      <c r="A291" s="4">
        <v>39500</v>
      </c>
      <c r="B291" s="5">
        <v>32.119999999999997</v>
      </c>
      <c r="C291" s="5">
        <f>VLOOKUP($A291,'Daily adjusted prices'!$C$5:$D$528,2,FALSE)</f>
        <v>6538.04</v>
      </c>
      <c r="D291" s="38">
        <f t="shared" si="16"/>
        <v>-4.3397396156230617E-3</v>
      </c>
      <c r="E291" s="38">
        <f t="shared" si="17"/>
        <v>-4.1551668463989389E-3</v>
      </c>
      <c r="F291" s="38">
        <f t="shared" si="18"/>
        <v>-4.3491836185018777E-3</v>
      </c>
      <c r="G291" s="38">
        <f t="shared" si="19"/>
        <v>-4.163823540487022E-3</v>
      </c>
      <c r="AB291"/>
      <c r="AC291"/>
      <c r="AD291"/>
    </row>
    <row r="292" spans="1:30" x14ac:dyDescent="0.25">
      <c r="A292" s="4">
        <v>39503</v>
      </c>
      <c r="B292" s="5">
        <v>32.76</v>
      </c>
      <c r="C292" s="5">
        <f>VLOOKUP($A292,'Daily adjusted prices'!$C$5:$D$528,2,FALSE)</f>
        <v>6666.66</v>
      </c>
      <c r="D292" s="38">
        <f t="shared" si="16"/>
        <v>1.9925280199252882E-2</v>
      </c>
      <c r="E292" s="38">
        <f t="shared" si="17"/>
        <v>1.9672562419318362E-2</v>
      </c>
      <c r="F292" s="38">
        <f t="shared" si="18"/>
        <v>1.9729369906307827E-2</v>
      </c>
      <c r="G292" s="38">
        <f t="shared" si="19"/>
        <v>1.9481558523154613E-2</v>
      </c>
      <c r="AB292"/>
      <c r="AC292"/>
      <c r="AD292"/>
    </row>
    <row r="293" spans="1:30" x14ac:dyDescent="0.25">
      <c r="A293" s="4">
        <v>39504</v>
      </c>
      <c r="B293" s="5">
        <v>32.5</v>
      </c>
      <c r="C293" s="5">
        <f>VLOOKUP($A293,'Daily adjusted prices'!$C$5:$D$528,2,FALSE)</f>
        <v>6614.04</v>
      </c>
      <c r="D293" s="38">
        <f t="shared" si="16"/>
        <v>-7.9365079365079083E-3</v>
      </c>
      <c r="E293" s="38">
        <f t="shared" si="17"/>
        <v>-7.8930078930078418E-3</v>
      </c>
      <c r="F293" s="38">
        <f t="shared" si="18"/>
        <v>-7.9681696491768449E-3</v>
      </c>
      <c r="G293" s="38">
        <f t="shared" si="19"/>
        <v>-7.9243225666261515E-3</v>
      </c>
      <c r="AB293"/>
      <c r="AC293"/>
      <c r="AD293"/>
    </row>
    <row r="294" spans="1:30" x14ac:dyDescent="0.25">
      <c r="A294" s="4">
        <v>39505</v>
      </c>
      <c r="B294" s="5">
        <v>32.57</v>
      </c>
      <c r="C294" s="5">
        <f>VLOOKUP($A294,'Daily adjusted prices'!$C$5:$D$528,2,FALSE)</f>
        <v>6629.63</v>
      </c>
      <c r="D294" s="38">
        <f t="shared" si="16"/>
        <v>2.1538461538461728E-3</v>
      </c>
      <c r="E294" s="38">
        <f t="shared" si="17"/>
        <v>2.3571070026791041E-3</v>
      </c>
      <c r="F294" s="38">
        <f t="shared" si="18"/>
        <v>2.1515299524503405E-3</v>
      </c>
      <c r="G294" s="38">
        <f t="shared" si="19"/>
        <v>2.3543333835910063E-3</v>
      </c>
      <c r="AB294"/>
      <c r="AC294"/>
      <c r="AD294"/>
    </row>
    <row r="295" spans="1:30" x14ac:dyDescent="0.25">
      <c r="A295" s="4">
        <v>39506</v>
      </c>
      <c r="B295" s="5">
        <v>32.409999999999997</v>
      </c>
      <c r="C295" s="5">
        <f>VLOOKUP($A295,'Daily adjusted prices'!$C$5:$D$528,2,FALSE)</f>
        <v>6596.51</v>
      </c>
      <c r="D295" s="38">
        <f t="shared" si="16"/>
        <v>-4.912496162112534E-3</v>
      </c>
      <c r="E295" s="38">
        <f t="shared" si="17"/>
        <v>-4.995753910851719E-3</v>
      </c>
      <c r="F295" s="38">
        <f t="shared" si="18"/>
        <v>-4.9246021346862727E-3</v>
      </c>
      <c r="G295" s="38">
        <f t="shared" si="19"/>
        <v>-5.0082744063700401E-3</v>
      </c>
      <c r="AB295"/>
      <c r="AC295"/>
      <c r="AD295"/>
    </row>
    <row r="296" spans="1:30" x14ac:dyDescent="0.25">
      <c r="A296" s="4">
        <v>39507</v>
      </c>
      <c r="B296" s="5">
        <v>31.73</v>
      </c>
      <c r="C296" s="5">
        <f>VLOOKUP($A296,'Daily adjusted prices'!$C$5:$D$528,2,FALSE)</f>
        <v>6458.15</v>
      </c>
      <c r="D296" s="38">
        <f t="shared" si="16"/>
        <v>-2.0981178648565191E-2</v>
      </c>
      <c r="E296" s="38">
        <f t="shared" si="17"/>
        <v>-2.0974727545323257E-2</v>
      </c>
      <c r="F296" s="38">
        <f t="shared" si="18"/>
        <v>-2.1204411558351743E-2</v>
      </c>
      <c r="G296" s="38">
        <f t="shared" si="19"/>
        <v>-2.119782222437059E-2</v>
      </c>
      <c r="AB296"/>
      <c r="AC296"/>
      <c r="AD296"/>
    </row>
    <row r="297" spans="1:30" x14ac:dyDescent="0.25">
      <c r="A297" s="4">
        <v>39510</v>
      </c>
      <c r="B297" s="5">
        <v>31.98</v>
      </c>
      <c r="C297" s="5">
        <f>VLOOKUP($A297,'Daily adjusted prices'!$C$5:$D$528,2,FALSE)</f>
        <v>6508.81</v>
      </c>
      <c r="D297" s="38">
        <f t="shared" si="16"/>
        <v>7.8789788843365294E-3</v>
      </c>
      <c r="E297" s="38">
        <f t="shared" si="17"/>
        <v>7.8443517106292493E-3</v>
      </c>
      <c r="F297" s="38">
        <f t="shared" si="18"/>
        <v>7.8481018107039134E-3</v>
      </c>
      <c r="G297" s="38">
        <f t="shared" si="19"/>
        <v>7.8137447407775895E-3</v>
      </c>
      <c r="AB297"/>
      <c r="AC297"/>
      <c r="AD297"/>
    </row>
    <row r="298" spans="1:30" x14ac:dyDescent="0.25">
      <c r="A298" s="4">
        <v>39511</v>
      </c>
      <c r="B298" s="5">
        <v>32.1</v>
      </c>
      <c r="C298" s="5">
        <f>VLOOKUP($A298,'Daily adjusted prices'!$C$5:$D$528,2,FALSE)</f>
        <v>6532.2</v>
      </c>
      <c r="D298" s="38">
        <f t="shared" si="16"/>
        <v>3.7523452157599557E-3</v>
      </c>
      <c r="E298" s="38">
        <f t="shared" si="17"/>
        <v>3.5935908407218609E-3</v>
      </c>
      <c r="F298" s="38">
        <f t="shared" si="18"/>
        <v>3.7453227301621132E-3</v>
      </c>
      <c r="G298" s="38">
        <f t="shared" si="19"/>
        <v>3.5871493206690174E-3</v>
      </c>
      <c r="AB298"/>
      <c r="AC298"/>
      <c r="AD298"/>
    </row>
    <row r="299" spans="1:30" x14ac:dyDescent="0.25">
      <c r="A299" s="4">
        <v>39512</v>
      </c>
      <c r="B299" s="5">
        <v>32.24</v>
      </c>
      <c r="C299" s="5">
        <f>VLOOKUP($A299,'Daily adjusted prices'!$C$5:$D$528,2,FALSE)</f>
        <v>6561.43</v>
      </c>
      <c r="D299" s="38">
        <f t="shared" si="16"/>
        <v>4.3613707165108817E-3</v>
      </c>
      <c r="E299" s="38">
        <f t="shared" si="17"/>
        <v>4.4747558249900177E-3</v>
      </c>
      <c r="F299" s="38">
        <f t="shared" si="18"/>
        <v>4.3518875024573401E-3</v>
      </c>
      <c r="G299" s="38">
        <f t="shared" si="19"/>
        <v>4.4647738719341308E-3</v>
      </c>
      <c r="AB299"/>
      <c r="AC299"/>
      <c r="AD299"/>
    </row>
    <row r="300" spans="1:30" x14ac:dyDescent="0.25">
      <c r="A300" s="4">
        <v>39513</v>
      </c>
      <c r="B300" s="5">
        <v>31.46</v>
      </c>
      <c r="C300" s="5">
        <f>VLOOKUP($A300,'Daily adjusted prices'!$C$5:$D$528,2,FALSE)</f>
        <v>6403.58</v>
      </c>
      <c r="D300" s="38">
        <f t="shared" si="16"/>
        <v>-2.4193548387096753E-2</v>
      </c>
      <c r="E300" s="38">
        <f t="shared" si="17"/>
        <v>-2.4057255811614331E-2</v>
      </c>
      <c r="F300" s="38">
        <f t="shared" si="18"/>
        <v>-2.4491020008295755E-2</v>
      </c>
      <c r="G300" s="38">
        <f t="shared" si="19"/>
        <v>-2.435135803123727E-2</v>
      </c>
      <c r="AB300"/>
      <c r="AC300"/>
      <c r="AD300"/>
    </row>
    <row r="301" spans="1:30" x14ac:dyDescent="0.25">
      <c r="A301" s="4">
        <v>39514</v>
      </c>
      <c r="B301" s="5">
        <v>30.86</v>
      </c>
      <c r="C301" s="5">
        <f>VLOOKUP($A301,'Daily adjusted prices'!$C$5:$D$528,2,FALSE)</f>
        <v>6280.81</v>
      </c>
      <c r="D301" s="38">
        <f t="shared" si="16"/>
        <v>-1.9071837253655466E-2</v>
      </c>
      <c r="E301" s="38">
        <f t="shared" si="17"/>
        <v>-1.9172088113211583E-2</v>
      </c>
      <c r="F301" s="38">
        <f t="shared" si="18"/>
        <v>-1.9256050695117016E-2</v>
      </c>
      <c r="G301" s="38">
        <f t="shared" si="19"/>
        <v>-1.9358255919242173E-2</v>
      </c>
      <c r="AB301"/>
      <c r="AC301"/>
      <c r="AD301"/>
    </row>
    <row r="302" spans="1:30" x14ac:dyDescent="0.25">
      <c r="A302" s="4">
        <v>39517</v>
      </c>
      <c r="B302" s="5">
        <v>30.35</v>
      </c>
      <c r="C302" s="5">
        <f>VLOOKUP($A302,'Daily adjusted prices'!$C$5:$D$528,2,FALSE)</f>
        <v>6177.53</v>
      </c>
      <c r="D302" s="38">
        <f t="shared" si="16"/>
        <v>-1.6526247569669361E-2</v>
      </c>
      <c r="E302" s="38">
        <f t="shared" si="17"/>
        <v>-1.6443738944499353E-2</v>
      </c>
      <c r="F302" s="38">
        <f t="shared" si="18"/>
        <v>-1.6664329429507397E-2</v>
      </c>
      <c r="G302" s="38">
        <f t="shared" si="19"/>
        <v>-1.6580437852202805E-2</v>
      </c>
      <c r="AB302"/>
      <c r="AC302"/>
      <c r="AD302"/>
    </row>
    <row r="303" spans="1:30" x14ac:dyDescent="0.25">
      <c r="A303" s="4">
        <v>39518</v>
      </c>
      <c r="B303" s="5">
        <v>31.98</v>
      </c>
      <c r="C303" s="5">
        <f>VLOOKUP($A303,'Daily adjusted prices'!$C$5:$D$528,2,FALSE)</f>
        <v>6508.81</v>
      </c>
      <c r="D303" s="38">
        <f t="shared" si="16"/>
        <v>5.3706754530477685E-2</v>
      </c>
      <c r="E303" s="38">
        <f t="shared" si="17"/>
        <v>5.3626611283150494E-2</v>
      </c>
      <c r="F303" s="38">
        <f t="shared" si="18"/>
        <v>5.2314189900300831E-2</v>
      </c>
      <c r="G303" s="38">
        <f t="shared" si="19"/>
        <v>5.2238128610078829E-2</v>
      </c>
      <c r="AB303"/>
      <c r="AC303"/>
      <c r="AD303"/>
    </row>
    <row r="304" spans="1:30" x14ac:dyDescent="0.25">
      <c r="A304" s="4">
        <v>39519</v>
      </c>
      <c r="B304" s="5">
        <v>32.520000000000003</v>
      </c>
      <c r="C304" s="5">
        <f>VLOOKUP($A304,'Daily adjusted prices'!$C$5:$D$528,2,FALSE)</f>
        <v>6617.94</v>
      </c>
      <c r="D304" s="38">
        <f t="shared" si="16"/>
        <v>1.6885553470919357E-2</v>
      </c>
      <c r="E304" s="38">
        <f t="shared" si="17"/>
        <v>1.6766505705343882E-2</v>
      </c>
      <c r="F304" s="38">
        <f t="shared" si="18"/>
        <v>1.67445772738017E-2</v>
      </c>
      <c r="G304" s="38">
        <f t="shared" si="19"/>
        <v>1.6627499462802231E-2</v>
      </c>
      <c r="AB304"/>
      <c r="AC304"/>
      <c r="AD304"/>
    </row>
    <row r="305" spans="1:30" x14ac:dyDescent="0.25">
      <c r="A305" s="4">
        <v>39520</v>
      </c>
      <c r="B305" s="5">
        <v>32.79</v>
      </c>
      <c r="C305" s="5">
        <f>VLOOKUP($A305,'Daily adjusted prices'!$C$5:$D$528,2,FALSE)</f>
        <v>6674.46</v>
      </c>
      <c r="D305" s="38">
        <f t="shared" si="16"/>
        <v>8.3025830258300903E-3</v>
      </c>
      <c r="E305" s="38">
        <f t="shared" si="17"/>
        <v>8.5404219439886297E-3</v>
      </c>
      <c r="F305" s="38">
        <f t="shared" si="18"/>
        <v>8.2683061769468751E-3</v>
      </c>
      <c r="G305" s="38">
        <f t="shared" si="19"/>
        <v>8.5041588622327188E-3</v>
      </c>
      <c r="AB305"/>
      <c r="AC305"/>
      <c r="AD305"/>
    </row>
    <row r="306" spans="1:30" x14ac:dyDescent="0.25">
      <c r="A306" s="4">
        <v>39521</v>
      </c>
      <c r="B306" s="5">
        <v>32.380000000000003</v>
      </c>
      <c r="C306" s="5">
        <f>VLOOKUP($A306,'Daily adjusted prices'!$C$5:$D$528,2,FALSE)</f>
        <v>6590.66</v>
      </c>
      <c r="D306" s="38">
        <f t="shared" si="16"/>
        <v>-1.2503812137846793E-2</v>
      </c>
      <c r="E306" s="38">
        <f t="shared" si="17"/>
        <v>-1.2555322827614512E-2</v>
      </c>
      <c r="F306" s="38">
        <f t="shared" si="18"/>
        <v>-1.25826426070677E-2</v>
      </c>
      <c r="G306" s="38">
        <f t="shared" si="19"/>
        <v>-1.2634806892785184E-2</v>
      </c>
      <c r="AB306"/>
      <c r="AC306"/>
      <c r="AD306"/>
    </row>
    <row r="307" spans="1:30" x14ac:dyDescent="0.25">
      <c r="A307" s="4">
        <v>39524</v>
      </c>
      <c r="B307" s="5">
        <v>32.869999999999997</v>
      </c>
      <c r="C307" s="5">
        <f>VLOOKUP($A307,'Daily adjusted prices'!$C$5:$D$528,2,FALSE)</f>
        <v>6690.05</v>
      </c>
      <c r="D307" s="38">
        <f t="shared" si="16"/>
        <v>1.5132798023471228E-2</v>
      </c>
      <c r="E307" s="38">
        <f t="shared" si="17"/>
        <v>1.508043200529241E-2</v>
      </c>
      <c r="F307" s="38">
        <f t="shared" si="18"/>
        <v>1.5019439426638918E-2</v>
      </c>
      <c r="G307" s="38">
        <f t="shared" si="19"/>
        <v>1.4967852709129753E-2</v>
      </c>
      <c r="AB307"/>
      <c r="AC307"/>
      <c r="AD307"/>
    </row>
    <row r="308" spans="1:30" x14ac:dyDescent="0.25">
      <c r="A308" s="4">
        <v>39525</v>
      </c>
      <c r="B308" s="5">
        <v>34.6</v>
      </c>
      <c r="C308" s="5">
        <f>VLOOKUP($A308,'Daily adjusted prices'!$C$5:$D$528,2,FALSE)</f>
        <v>7042.77</v>
      </c>
      <c r="D308" s="38">
        <f t="shared" si="16"/>
        <v>5.2631578947368585E-2</v>
      </c>
      <c r="E308" s="38">
        <f t="shared" si="17"/>
        <v>5.2723073818581323E-2</v>
      </c>
      <c r="F308" s="38">
        <f t="shared" si="18"/>
        <v>5.1293294387550689E-2</v>
      </c>
      <c r="G308" s="38">
        <f t="shared" si="19"/>
        <v>5.1380210737867381E-2</v>
      </c>
      <c r="AB308"/>
      <c r="AC308"/>
      <c r="AD308"/>
    </row>
    <row r="309" spans="1:30" x14ac:dyDescent="0.25">
      <c r="A309" s="4">
        <v>39526</v>
      </c>
      <c r="B309" s="5">
        <v>34.08</v>
      </c>
      <c r="C309" s="5">
        <f>VLOOKUP($A309,'Daily adjusted prices'!$C$5:$D$528,2,FALSE)</f>
        <v>6935.59</v>
      </c>
      <c r="D309" s="38">
        <f t="shared" si="16"/>
        <v>-1.5028901734104094E-2</v>
      </c>
      <c r="E309" s="38">
        <f t="shared" si="17"/>
        <v>-1.5218443879325916E-2</v>
      </c>
      <c r="F309" s="38">
        <f t="shared" si="18"/>
        <v>-1.5142980102563638E-2</v>
      </c>
      <c r="G309" s="38">
        <f t="shared" si="19"/>
        <v>-1.5335432840611474E-2</v>
      </c>
      <c r="AB309"/>
      <c r="AC309"/>
      <c r="AD309"/>
    </row>
    <row r="310" spans="1:30" x14ac:dyDescent="0.25">
      <c r="A310" s="4">
        <v>39527</v>
      </c>
      <c r="B310" s="5">
        <v>35.9</v>
      </c>
      <c r="C310" s="5">
        <f>VLOOKUP($A310,'Daily adjusted prices'!$C$5:$D$528,2,FALSE)</f>
        <v>7305.85</v>
      </c>
      <c r="D310" s="38">
        <f t="shared" si="16"/>
        <v>5.3403755868544511E-2</v>
      </c>
      <c r="E310" s="38">
        <f t="shared" si="17"/>
        <v>5.3385508658960523E-2</v>
      </c>
      <c r="F310" s="38">
        <f t="shared" si="18"/>
        <v>5.2026593533118122E-2</v>
      </c>
      <c r="G310" s="38">
        <f t="shared" si="19"/>
        <v>5.200927124095376E-2</v>
      </c>
      <c r="AB310"/>
      <c r="AC310"/>
      <c r="AD310"/>
    </row>
    <row r="311" spans="1:30" x14ac:dyDescent="0.25">
      <c r="A311" s="4">
        <v>39531</v>
      </c>
      <c r="B311" s="5">
        <v>35.81</v>
      </c>
      <c r="C311" s="5">
        <f>VLOOKUP($A311,'Daily adjusted prices'!$C$5:$D$528,2,FALSE)</f>
        <v>7288.31</v>
      </c>
      <c r="D311" s="38">
        <f t="shared" si="16"/>
        <v>-2.5069637883007312E-3</v>
      </c>
      <c r="E311" s="38">
        <f t="shared" si="17"/>
        <v>-2.4008157846109324E-3</v>
      </c>
      <c r="F311" s="38">
        <f t="shared" si="18"/>
        <v>-2.5101114838917515E-3</v>
      </c>
      <c r="G311" s="38">
        <f t="shared" si="19"/>
        <v>-2.4037023638489351E-3</v>
      </c>
      <c r="AB311"/>
      <c r="AC311"/>
      <c r="AD311"/>
    </row>
    <row r="312" spans="1:30" x14ac:dyDescent="0.25">
      <c r="A312" s="4">
        <v>39532</v>
      </c>
      <c r="B312" s="5">
        <v>35.69</v>
      </c>
      <c r="C312" s="5">
        <f>VLOOKUP($A312,'Daily adjusted prices'!$C$5:$D$528,2,FALSE)</f>
        <v>7262.98</v>
      </c>
      <c r="D312" s="38">
        <f t="shared" si="16"/>
        <v>-3.3510192683608997E-3</v>
      </c>
      <c r="E312" s="38">
        <f t="shared" si="17"/>
        <v>-3.4754284600958529E-3</v>
      </c>
      <c r="F312" s="38">
        <f t="shared" si="18"/>
        <v>-3.356646508272461E-3</v>
      </c>
      <c r="G312" s="38">
        <f t="shared" si="19"/>
        <v>-3.48148179093486E-3</v>
      </c>
      <c r="AB312"/>
      <c r="AC312"/>
      <c r="AD312"/>
    </row>
    <row r="313" spans="1:30" x14ac:dyDescent="0.25">
      <c r="A313" s="4">
        <v>39533</v>
      </c>
      <c r="B313" s="5">
        <v>35.549999999999997</v>
      </c>
      <c r="C313" s="5">
        <f>VLOOKUP($A313,'Daily adjusted prices'!$C$5:$D$528,2,FALSE)</f>
        <v>7235.7</v>
      </c>
      <c r="D313" s="38">
        <f t="shared" si="16"/>
        <v>-3.9226674138413964E-3</v>
      </c>
      <c r="E313" s="38">
        <f t="shared" si="17"/>
        <v>-3.7560340246014512E-3</v>
      </c>
      <c r="F313" s="38">
        <f t="shared" si="18"/>
        <v>-3.9303812528190792E-3</v>
      </c>
      <c r="G313" s="38">
        <f t="shared" si="19"/>
        <v>-3.7631056334209408E-3</v>
      </c>
      <c r="AB313"/>
      <c r="AC313"/>
      <c r="AD313"/>
    </row>
    <row r="314" spans="1:30" x14ac:dyDescent="0.25">
      <c r="A314" s="4">
        <v>39534</v>
      </c>
      <c r="B314" s="5">
        <v>35.26</v>
      </c>
      <c r="C314" s="5">
        <f>VLOOKUP($A314,'Daily adjusted prices'!$C$5:$D$528,2,FALSE)</f>
        <v>7177.23</v>
      </c>
      <c r="D314" s="38">
        <f t="shared" si="16"/>
        <v>-8.1575246132208346E-3</v>
      </c>
      <c r="E314" s="38">
        <f t="shared" si="17"/>
        <v>-8.0807662009204639E-3</v>
      </c>
      <c r="F314" s="38">
        <f t="shared" si="18"/>
        <v>-8.1909792795257334E-3</v>
      </c>
      <c r="G314" s="38">
        <f t="shared" si="19"/>
        <v>-8.1135925531026498E-3</v>
      </c>
      <c r="AB314"/>
      <c r="AC314"/>
      <c r="AD314"/>
    </row>
    <row r="315" spans="1:30" x14ac:dyDescent="0.25">
      <c r="A315" s="4">
        <v>39535</v>
      </c>
      <c r="B315" s="5">
        <v>35.049999999999997</v>
      </c>
      <c r="C315" s="5">
        <f>VLOOKUP($A315,'Daily adjusted prices'!$C$5:$D$528,2,FALSE)</f>
        <v>7134.36</v>
      </c>
      <c r="D315" s="38">
        <f t="shared" si="16"/>
        <v>-5.9557572319909324E-3</v>
      </c>
      <c r="E315" s="38">
        <f t="shared" si="17"/>
        <v>-5.9730564577141765E-3</v>
      </c>
      <c r="F315" s="38">
        <f t="shared" si="18"/>
        <v>-5.9735634891250793E-3</v>
      </c>
      <c r="G315" s="38">
        <f t="shared" si="19"/>
        <v>-5.9909665135668621E-3</v>
      </c>
      <c r="AB315"/>
      <c r="AC315"/>
      <c r="AD315"/>
    </row>
    <row r="316" spans="1:30" x14ac:dyDescent="0.25">
      <c r="A316" s="4">
        <v>39538</v>
      </c>
      <c r="B316" s="5">
        <v>35.44</v>
      </c>
      <c r="C316" s="5">
        <f>VLOOKUP($A316,'Daily adjusted prices'!$C$5:$D$528,2,FALSE)</f>
        <v>7212.31</v>
      </c>
      <c r="D316" s="38">
        <f t="shared" si="16"/>
        <v>1.1126961483594933E-2</v>
      </c>
      <c r="E316" s="38">
        <f t="shared" si="17"/>
        <v>1.0925997566705536E-2</v>
      </c>
      <c r="F316" s="38">
        <f t="shared" si="18"/>
        <v>1.1065512256281169E-2</v>
      </c>
      <c r="G316" s="38">
        <f t="shared" si="19"/>
        <v>1.086674009588685E-2</v>
      </c>
      <c r="AB316"/>
      <c r="AC316"/>
      <c r="AD316"/>
    </row>
    <row r="317" spans="1:30" x14ac:dyDescent="0.25">
      <c r="A317" s="4">
        <v>39539</v>
      </c>
      <c r="B317" s="5">
        <v>36.799999999999997</v>
      </c>
      <c r="C317" s="5">
        <f>VLOOKUP($A317,'Daily adjusted prices'!$C$5:$D$528,2,FALSE)</f>
        <v>7489.03</v>
      </c>
      <c r="D317" s="38">
        <f t="shared" si="16"/>
        <v>3.8374717832957206E-2</v>
      </c>
      <c r="E317" s="38">
        <f t="shared" si="17"/>
        <v>3.8367735163907124E-2</v>
      </c>
      <c r="F317" s="38">
        <f t="shared" si="18"/>
        <v>3.7656719438005137E-2</v>
      </c>
      <c r="G317" s="38">
        <f t="shared" si="19"/>
        <v>3.7649994801505285E-2</v>
      </c>
      <c r="AB317"/>
      <c r="AC317"/>
      <c r="AD317"/>
    </row>
    <row r="318" spans="1:30" x14ac:dyDescent="0.25">
      <c r="A318" s="4">
        <v>39540</v>
      </c>
      <c r="B318" s="5">
        <v>36.4</v>
      </c>
      <c r="C318" s="5">
        <f>VLOOKUP($A318,'Daily adjusted prices'!$C$5:$D$528,2,FALSE)</f>
        <v>7409.13</v>
      </c>
      <c r="D318" s="38">
        <f t="shared" si="16"/>
        <v>-1.0869565217391242E-2</v>
      </c>
      <c r="E318" s="38">
        <f t="shared" si="17"/>
        <v>-1.0668938433949338E-2</v>
      </c>
      <c r="F318" s="38">
        <f t="shared" si="18"/>
        <v>-1.0929070532190206E-2</v>
      </c>
      <c r="G318" s="38">
        <f t="shared" si="19"/>
        <v>-1.0726259626342549E-2</v>
      </c>
      <c r="AB318"/>
      <c r="AC318"/>
      <c r="AD318"/>
    </row>
    <row r="319" spans="1:30" x14ac:dyDescent="0.25">
      <c r="A319" s="4">
        <v>39541</v>
      </c>
      <c r="B319" s="5">
        <v>36.229999999999997</v>
      </c>
      <c r="C319" s="5">
        <f>VLOOKUP($A319,'Daily adjusted prices'!$C$5:$D$528,2,FALSE)</f>
        <v>7374.06</v>
      </c>
      <c r="D319" s="38">
        <f t="shared" si="16"/>
        <v>-4.6703296703297648E-3</v>
      </c>
      <c r="E319" s="38">
        <f t="shared" si="17"/>
        <v>-4.7333492596296489E-3</v>
      </c>
      <c r="F319" s="38">
        <f t="shared" si="18"/>
        <v>-4.6812697357092072E-3</v>
      </c>
      <c r="G319" s="38">
        <f t="shared" si="19"/>
        <v>-4.744587032796406E-3</v>
      </c>
      <c r="AB319"/>
      <c r="AC319"/>
      <c r="AD319"/>
    </row>
    <row r="320" spans="1:30" x14ac:dyDescent="0.25">
      <c r="A320" s="4">
        <v>39542</v>
      </c>
      <c r="B320" s="5">
        <v>35.96</v>
      </c>
      <c r="C320" s="5">
        <f>VLOOKUP($A320,'Daily adjusted prices'!$C$5:$D$528,2,FALSE)</f>
        <v>7319.49</v>
      </c>
      <c r="D320" s="38">
        <f t="shared" si="16"/>
        <v>-7.4523875241511162E-3</v>
      </c>
      <c r="E320" s="38">
        <f t="shared" si="17"/>
        <v>-7.4002652541477199E-3</v>
      </c>
      <c r="F320" s="38">
        <f t="shared" si="18"/>
        <v>-7.4802953035661996E-3</v>
      </c>
      <c r="G320" s="38">
        <f t="shared" si="19"/>
        <v>-7.4277830604943477E-3</v>
      </c>
      <c r="AB320"/>
      <c r="AC320"/>
      <c r="AD320"/>
    </row>
    <row r="321" spans="1:30" x14ac:dyDescent="0.25">
      <c r="A321" s="4">
        <v>39545</v>
      </c>
      <c r="B321" s="5">
        <v>35.68</v>
      </c>
      <c r="C321" s="5">
        <f>VLOOKUP($A321,'Daily adjusted prices'!$C$5:$D$528,2,FALSE)</f>
        <v>7261.03</v>
      </c>
      <c r="D321" s="38">
        <f t="shared" si="16"/>
        <v>-7.7864293659621886E-3</v>
      </c>
      <c r="E321" s="38">
        <f t="shared" si="17"/>
        <v>-7.9868952618283862E-3</v>
      </c>
      <c r="F321" s="38">
        <f t="shared" si="18"/>
        <v>-7.8169018916109043E-3</v>
      </c>
      <c r="G321" s="38">
        <f t="shared" si="19"/>
        <v>-8.0189613629771429E-3</v>
      </c>
      <c r="AB321"/>
      <c r="AC321"/>
      <c r="AD321"/>
    </row>
    <row r="322" spans="1:30" x14ac:dyDescent="0.25">
      <c r="A322" s="4">
        <v>39546</v>
      </c>
      <c r="B322" s="5">
        <v>35.380000000000003</v>
      </c>
      <c r="C322" s="5">
        <f>VLOOKUP($A322,'Daily adjusted prices'!$C$5:$D$528,2,FALSE)</f>
        <v>7200.62</v>
      </c>
      <c r="D322" s="38">
        <f t="shared" si="16"/>
        <v>-8.4080717488788093E-3</v>
      </c>
      <c r="E322" s="38">
        <f t="shared" si="17"/>
        <v>-8.3197562880197307E-3</v>
      </c>
      <c r="F322" s="38">
        <f t="shared" si="18"/>
        <v>-8.4436189801692946E-3</v>
      </c>
      <c r="G322" s="38">
        <f t="shared" si="19"/>
        <v>-8.3545586261080211E-3</v>
      </c>
      <c r="AB322"/>
      <c r="AC322"/>
      <c r="AD322"/>
    </row>
    <row r="323" spans="1:30" x14ac:dyDescent="0.25">
      <c r="A323" s="4">
        <v>39547</v>
      </c>
      <c r="B323" s="5">
        <v>34.89</v>
      </c>
      <c r="C323" s="5">
        <f>VLOOKUP($A323,'Daily adjusted prices'!$C$5:$D$528,2,FALSE)</f>
        <v>7101.23</v>
      </c>
      <c r="D323" s="38">
        <f t="shared" si="16"/>
        <v>-1.3849632560768876E-2</v>
      </c>
      <c r="E323" s="38">
        <f t="shared" si="17"/>
        <v>-1.3802978076887906E-2</v>
      </c>
      <c r="F323" s="38">
        <f t="shared" si="18"/>
        <v>-1.3946433532956552E-2</v>
      </c>
      <c r="G323" s="38">
        <f t="shared" si="19"/>
        <v>-1.3899124946100809E-2</v>
      </c>
      <c r="AB323"/>
      <c r="AC323"/>
      <c r="AD323"/>
    </row>
    <row r="324" spans="1:30" x14ac:dyDescent="0.25">
      <c r="A324" s="4">
        <v>39548</v>
      </c>
      <c r="B324" s="5">
        <v>35.19</v>
      </c>
      <c r="C324" s="5">
        <f>VLOOKUP($A324,'Daily adjusted prices'!$C$5:$D$528,2,FALSE)</f>
        <v>7161.64</v>
      </c>
      <c r="D324" s="38">
        <f t="shared" si="16"/>
        <v>8.5984522785897965E-3</v>
      </c>
      <c r="E324" s="38">
        <f t="shared" si="17"/>
        <v>8.5069769603294265E-3</v>
      </c>
      <c r="F324" s="38">
        <f t="shared" si="18"/>
        <v>8.5616961348109807E-3</v>
      </c>
      <c r="G324" s="38">
        <f t="shared" si="19"/>
        <v>8.470996544202478E-3</v>
      </c>
      <c r="AB324"/>
      <c r="AC324"/>
      <c r="AD324"/>
    </row>
    <row r="325" spans="1:30" x14ac:dyDescent="0.25">
      <c r="A325" s="4">
        <v>39549</v>
      </c>
      <c r="B325" s="5">
        <v>30.69</v>
      </c>
      <c r="C325" s="5">
        <f>VLOOKUP($A325,'Daily adjusted prices'!$C$5:$D$528,2,FALSE)</f>
        <v>6245.73</v>
      </c>
      <c r="D325" s="38">
        <f t="shared" si="16"/>
        <v>-0.12787723785166227</v>
      </c>
      <c r="E325" s="38">
        <f t="shared" si="17"/>
        <v>-0.12789109756983053</v>
      </c>
      <c r="F325" s="38">
        <f t="shared" si="18"/>
        <v>-0.13682508270184884</v>
      </c>
      <c r="G325" s="38">
        <f t="shared" si="19"/>
        <v>-0.13684097476303544</v>
      </c>
      <c r="AB325"/>
      <c r="AC325"/>
      <c r="AD325"/>
    </row>
    <row r="326" spans="1:30" x14ac:dyDescent="0.25">
      <c r="A326" s="4">
        <v>39552</v>
      </c>
      <c r="B326" s="5">
        <v>30.4</v>
      </c>
      <c r="C326" s="5">
        <f>VLOOKUP($A326,'Daily adjusted prices'!$C$5:$D$528,2,FALSE)</f>
        <v>6187.27</v>
      </c>
      <c r="D326" s="38">
        <f t="shared" ref="D326:D389" si="20">B326/B325-1</f>
        <v>-9.4493320299773309E-3</v>
      </c>
      <c r="E326" s="38">
        <f t="shared" ref="E326:E389" si="21">C326/C325-1</f>
        <v>-9.3599947484119816E-3</v>
      </c>
      <c r="F326" s="38">
        <f t="shared" ref="F326:F389" si="22">LN(B326/B325)</f>
        <v>-9.4942602194689318E-3</v>
      </c>
      <c r="G326" s="38">
        <f t="shared" ref="G326:G389" si="23">LN(C326/C325)</f>
        <v>-9.4040747740866057E-3</v>
      </c>
      <c r="AB326"/>
      <c r="AC326"/>
      <c r="AD326"/>
    </row>
    <row r="327" spans="1:30" x14ac:dyDescent="0.25">
      <c r="A327" s="4">
        <v>39553</v>
      </c>
      <c r="B327" s="5">
        <v>30.62</v>
      </c>
      <c r="C327" s="5">
        <f>VLOOKUP($A327,'Daily adjusted prices'!$C$5:$D$528,2,FALSE)</f>
        <v>6232.09</v>
      </c>
      <c r="D327" s="38">
        <f t="shared" si="20"/>
        <v>7.2368421052633192E-3</v>
      </c>
      <c r="E327" s="38">
        <f t="shared" si="21"/>
        <v>7.2439056320476869E-3</v>
      </c>
      <c r="F327" s="38">
        <f t="shared" si="22"/>
        <v>7.2107818173618417E-3</v>
      </c>
      <c r="G327" s="38">
        <f t="shared" si="23"/>
        <v>7.2177945692010748E-3</v>
      </c>
      <c r="AB327"/>
      <c r="AC327"/>
      <c r="AD327"/>
    </row>
    <row r="328" spans="1:30" x14ac:dyDescent="0.25">
      <c r="A328" s="4">
        <v>39554</v>
      </c>
      <c r="B328" s="5">
        <v>30.86</v>
      </c>
      <c r="C328" s="5">
        <f>VLOOKUP($A328,'Daily adjusted prices'!$C$5:$D$528,2,FALSE)</f>
        <v>6280.81</v>
      </c>
      <c r="D328" s="38">
        <f t="shared" si="20"/>
        <v>7.8380143696930027E-3</v>
      </c>
      <c r="E328" s="38">
        <f t="shared" si="21"/>
        <v>7.8176021206368684E-3</v>
      </c>
      <c r="F328" s="38">
        <f t="shared" si="22"/>
        <v>7.8074567054770769E-3</v>
      </c>
      <c r="G328" s="38">
        <f t="shared" si="23"/>
        <v>7.7872029985542905E-3</v>
      </c>
      <c r="AB328"/>
      <c r="AC328"/>
      <c r="AD328"/>
    </row>
    <row r="329" spans="1:30" x14ac:dyDescent="0.25">
      <c r="A329" s="4">
        <v>39555</v>
      </c>
      <c r="B329" s="5">
        <v>30.66</v>
      </c>
      <c r="C329" s="5">
        <f>VLOOKUP($A329,'Daily adjusted prices'!$C$5:$D$528,2,FALSE)</f>
        <v>6239.89</v>
      </c>
      <c r="D329" s="38">
        <f t="shared" si="20"/>
        <v>-6.4808813998703529E-3</v>
      </c>
      <c r="E329" s="38">
        <f t="shared" si="21"/>
        <v>-6.5150832456323249E-3</v>
      </c>
      <c r="F329" s="38">
        <f t="shared" si="22"/>
        <v>-6.5019734913466841E-3</v>
      </c>
      <c r="G329" s="38">
        <f t="shared" si="23"/>
        <v>-6.5363990336775512E-3</v>
      </c>
      <c r="AB329"/>
      <c r="AC329"/>
      <c r="AD329"/>
    </row>
    <row r="330" spans="1:30" x14ac:dyDescent="0.25">
      <c r="A330" s="4">
        <v>39556</v>
      </c>
      <c r="B330" s="5">
        <v>31.3</v>
      </c>
      <c r="C330" s="5">
        <f>VLOOKUP($A330,'Daily adjusted prices'!$C$5:$D$528,2,FALSE)</f>
        <v>6370.45</v>
      </c>
      <c r="D330" s="38">
        <f t="shared" si="20"/>
        <v>2.0874103065883887E-2</v>
      </c>
      <c r="E330" s="38">
        <f t="shared" si="21"/>
        <v>2.0923445765870685E-2</v>
      </c>
      <c r="F330" s="38">
        <f t="shared" si="22"/>
        <v>2.0659224102439463E-2</v>
      </c>
      <c r="G330" s="38">
        <f t="shared" si="23"/>
        <v>2.0707556710169977E-2</v>
      </c>
      <c r="AB330"/>
      <c r="AC330"/>
      <c r="AD330"/>
    </row>
    <row r="331" spans="1:30" x14ac:dyDescent="0.25">
      <c r="A331" s="4">
        <v>39559</v>
      </c>
      <c r="B331" s="5">
        <v>31.08</v>
      </c>
      <c r="C331" s="5">
        <f>VLOOKUP($A331,'Daily adjusted prices'!$C$5:$D$528,2,FALSE)</f>
        <v>6325.63</v>
      </c>
      <c r="D331" s="38">
        <f t="shared" si="20"/>
        <v>-7.0287539936102483E-3</v>
      </c>
      <c r="E331" s="38">
        <f t="shared" si="21"/>
        <v>-7.0356097292969544E-3</v>
      </c>
      <c r="F331" s="38">
        <f t="shared" si="22"/>
        <v>-7.0535720466608663E-3</v>
      </c>
      <c r="G331" s="38">
        <f t="shared" si="23"/>
        <v>-7.0604763345556995E-3</v>
      </c>
      <c r="AB331"/>
      <c r="AC331"/>
      <c r="AD331"/>
    </row>
    <row r="332" spans="1:30" x14ac:dyDescent="0.25">
      <c r="A332" s="4">
        <v>39560</v>
      </c>
      <c r="B332" s="5">
        <v>30.96</v>
      </c>
      <c r="C332" s="5">
        <f>VLOOKUP($A332,'Daily adjusted prices'!$C$5:$D$528,2,FALSE)</f>
        <v>6300.3</v>
      </c>
      <c r="D332" s="38">
        <f t="shared" si="20"/>
        <v>-3.8610038610037423E-3</v>
      </c>
      <c r="E332" s="38">
        <f t="shared" si="21"/>
        <v>-4.0043442313255628E-3</v>
      </c>
      <c r="F332" s="38">
        <f t="shared" si="22"/>
        <v>-3.8684767779202061E-3</v>
      </c>
      <c r="G332" s="38">
        <f t="shared" si="23"/>
        <v>-4.012383085088677E-3</v>
      </c>
      <c r="AB332"/>
      <c r="AC332"/>
      <c r="AD332"/>
    </row>
    <row r="333" spans="1:30" x14ac:dyDescent="0.25">
      <c r="A333" s="4">
        <v>39561</v>
      </c>
      <c r="B333" s="5">
        <v>30.98</v>
      </c>
      <c r="C333" s="5">
        <f>VLOOKUP($A333,'Daily adjusted prices'!$C$5:$D$528,2,FALSE)</f>
        <v>6306.14</v>
      </c>
      <c r="D333" s="38">
        <f t="shared" si="20"/>
        <v>6.4599483204141883E-4</v>
      </c>
      <c r="E333" s="38">
        <f t="shared" si="21"/>
        <v>9.2693998698467617E-4</v>
      </c>
      <c r="F333" s="38">
        <f t="shared" si="22"/>
        <v>6.4578626719628113E-4</v>
      </c>
      <c r="G333" s="38">
        <f t="shared" si="23"/>
        <v>9.2651064341160694E-4</v>
      </c>
      <c r="AB333"/>
      <c r="AC333"/>
      <c r="AD333"/>
    </row>
    <row r="334" spans="1:30" x14ac:dyDescent="0.25">
      <c r="A334" s="4">
        <v>39562</v>
      </c>
      <c r="B334" s="5">
        <v>31.42</v>
      </c>
      <c r="C334" s="5">
        <f>VLOOKUP($A334,'Daily adjusted prices'!$C$5:$D$528,2,FALSE)</f>
        <v>6393.84</v>
      </c>
      <c r="D334" s="38">
        <f t="shared" si="20"/>
        <v>1.4202711426726911E-2</v>
      </c>
      <c r="E334" s="38">
        <f t="shared" si="21"/>
        <v>1.3907081035308355E-2</v>
      </c>
      <c r="F334" s="38">
        <f t="shared" si="22"/>
        <v>1.4102797838752516E-2</v>
      </c>
      <c r="G334" s="38">
        <f t="shared" si="23"/>
        <v>1.3811264910297483E-2</v>
      </c>
      <c r="AB334"/>
      <c r="AC334"/>
      <c r="AD334"/>
    </row>
    <row r="335" spans="1:30" x14ac:dyDescent="0.25">
      <c r="A335" s="4">
        <v>39563</v>
      </c>
      <c r="B335" s="5">
        <v>31.91</v>
      </c>
      <c r="C335" s="5">
        <f>VLOOKUP($A335,'Daily adjusted prices'!$C$5:$D$528,2,FALSE)</f>
        <v>6495.17</v>
      </c>
      <c r="D335" s="38">
        <f t="shared" si="20"/>
        <v>1.5595162316995426E-2</v>
      </c>
      <c r="E335" s="38">
        <f t="shared" si="21"/>
        <v>1.5848066263778771E-2</v>
      </c>
      <c r="F335" s="38">
        <f t="shared" si="22"/>
        <v>1.5474807462676926E-2</v>
      </c>
      <c r="G335" s="38">
        <f t="shared" si="23"/>
        <v>1.5723796894950268E-2</v>
      </c>
      <c r="AB335"/>
      <c r="AC335"/>
      <c r="AD335"/>
    </row>
    <row r="336" spans="1:30" x14ac:dyDescent="0.25">
      <c r="A336" s="4">
        <v>39566</v>
      </c>
      <c r="B336" s="5">
        <v>31.76</v>
      </c>
      <c r="C336" s="5">
        <f>VLOOKUP($A336,'Daily adjusted prices'!$C$5:$D$528,2,FALSE)</f>
        <v>6463.99</v>
      </c>
      <c r="D336" s="38">
        <f t="shared" si="20"/>
        <v>-4.7007207771857518E-3</v>
      </c>
      <c r="E336" s="38">
        <f t="shared" si="21"/>
        <v>-4.8004902104179514E-3</v>
      </c>
      <c r="F336" s="38">
        <f t="shared" si="22"/>
        <v>-4.7118039112170841E-3</v>
      </c>
      <c r="G336" s="38">
        <f t="shared" si="23"/>
        <v>-4.8120495721202501E-3</v>
      </c>
      <c r="AB336"/>
      <c r="AC336"/>
      <c r="AD336"/>
    </row>
    <row r="337" spans="1:30" x14ac:dyDescent="0.25">
      <c r="A337" s="4">
        <v>39567</v>
      </c>
      <c r="B337" s="5">
        <v>31.42</v>
      </c>
      <c r="C337" s="5">
        <f>VLOOKUP($A337,'Daily adjusted prices'!$C$5:$D$528,2,FALSE)</f>
        <v>6395.79</v>
      </c>
      <c r="D337" s="38">
        <f t="shared" si="20"/>
        <v>-1.0705289672544027E-2</v>
      </c>
      <c r="E337" s="38">
        <f t="shared" si="21"/>
        <v>-1.0550758896594847E-2</v>
      </c>
      <c r="F337" s="38">
        <f t="shared" si="22"/>
        <v>-1.0763003551459821E-2</v>
      </c>
      <c r="G337" s="38">
        <f t="shared" si="23"/>
        <v>-1.0606812775840174E-2</v>
      </c>
      <c r="AB337"/>
      <c r="AC337"/>
      <c r="AD337"/>
    </row>
    <row r="338" spans="1:30" x14ac:dyDescent="0.25">
      <c r="A338" s="4">
        <v>39568</v>
      </c>
      <c r="B338" s="5">
        <v>31.31</v>
      </c>
      <c r="C338" s="5">
        <f>VLOOKUP($A338,'Daily adjusted prices'!$C$5:$D$528,2,FALSE)</f>
        <v>6372.4</v>
      </c>
      <c r="D338" s="38">
        <f t="shared" si="20"/>
        <v>-3.5009548058562157E-3</v>
      </c>
      <c r="E338" s="38">
        <f t="shared" si="21"/>
        <v>-3.6570931816085617E-3</v>
      </c>
      <c r="F338" s="38">
        <f t="shared" si="22"/>
        <v>-3.5070974891608432E-3</v>
      </c>
      <c r="G338" s="38">
        <f t="shared" si="23"/>
        <v>-3.6637966954517968E-3</v>
      </c>
      <c r="AB338"/>
      <c r="AC338"/>
      <c r="AD338"/>
    </row>
    <row r="339" spans="1:30" x14ac:dyDescent="0.25">
      <c r="A339" s="4">
        <v>39569</v>
      </c>
      <c r="B339" s="5">
        <v>31.71</v>
      </c>
      <c r="C339" s="5">
        <f>VLOOKUP($A339,'Daily adjusted prices'!$C$5:$D$528,2,FALSE)</f>
        <v>6454.25</v>
      </c>
      <c r="D339" s="38">
        <f t="shared" si="20"/>
        <v>1.2775471095496815E-2</v>
      </c>
      <c r="E339" s="38">
        <f t="shared" si="21"/>
        <v>1.2844454208775336E-2</v>
      </c>
      <c r="F339" s="38">
        <f t="shared" si="22"/>
        <v>1.2694553211941795E-2</v>
      </c>
      <c r="G339" s="38">
        <f t="shared" si="23"/>
        <v>1.2762663830763661E-2</v>
      </c>
      <c r="AB339"/>
      <c r="AC339"/>
      <c r="AD339"/>
    </row>
    <row r="340" spans="1:30" x14ac:dyDescent="0.25">
      <c r="A340" s="4">
        <v>39570</v>
      </c>
      <c r="B340" s="5">
        <v>31.92</v>
      </c>
      <c r="C340" s="5">
        <f>VLOOKUP($A340,'Daily adjusted prices'!$C$5:$D$528,2,FALSE)</f>
        <v>6497.12</v>
      </c>
      <c r="D340" s="38">
        <f t="shared" si="20"/>
        <v>6.6225165562914245E-3</v>
      </c>
      <c r="E340" s="38">
        <f t="shared" si="21"/>
        <v>6.6421350273075941E-3</v>
      </c>
      <c r="F340" s="38">
        <f t="shared" si="22"/>
        <v>6.6006840313520927E-3</v>
      </c>
      <c r="G340" s="38">
        <f t="shared" si="23"/>
        <v>6.6201732435640682E-3</v>
      </c>
      <c r="AB340"/>
      <c r="AC340"/>
      <c r="AD340"/>
    </row>
    <row r="341" spans="1:30" x14ac:dyDescent="0.25">
      <c r="A341" s="4">
        <v>39573</v>
      </c>
      <c r="B341" s="5">
        <v>31.77</v>
      </c>
      <c r="C341" s="5">
        <f>VLOOKUP($A341,'Daily adjusted prices'!$C$5:$D$528,2,FALSE)</f>
        <v>6465.94</v>
      </c>
      <c r="D341" s="38">
        <f t="shared" si="20"/>
        <v>-4.6992481203008696E-3</v>
      </c>
      <c r="E341" s="38">
        <f t="shared" si="21"/>
        <v>-4.7990494249759985E-3</v>
      </c>
      <c r="F341" s="38">
        <f t="shared" si="22"/>
        <v>-4.7103243001833531E-3</v>
      </c>
      <c r="G341" s="38">
        <f t="shared" si="23"/>
        <v>-4.8106018378872217E-3</v>
      </c>
      <c r="AB341"/>
      <c r="AC341"/>
      <c r="AD341"/>
    </row>
    <row r="342" spans="1:30" x14ac:dyDescent="0.25">
      <c r="A342" s="4">
        <v>39574</v>
      </c>
      <c r="B342" s="5">
        <v>31.6</v>
      </c>
      <c r="C342" s="5">
        <f>VLOOKUP($A342,'Daily adjusted prices'!$C$5:$D$528,2,FALSE)</f>
        <v>6430.86</v>
      </c>
      <c r="D342" s="38">
        <f t="shared" si="20"/>
        <v>-5.3509600251809841E-3</v>
      </c>
      <c r="E342" s="38">
        <f t="shared" si="21"/>
        <v>-5.42535192098903E-3</v>
      </c>
      <c r="F342" s="38">
        <f t="shared" si="22"/>
        <v>-5.3653276885583488E-3</v>
      </c>
      <c r="G342" s="38">
        <f t="shared" si="23"/>
        <v>-5.4401225910014304E-3</v>
      </c>
      <c r="AB342"/>
      <c r="AC342"/>
      <c r="AD342"/>
    </row>
    <row r="343" spans="1:30" x14ac:dyDescent="0.25">
      <c r="A343" s="4">
        <v>39575</v>
      </c>
      <c r="B343" s="5">
        <v>31.19</v>
      </c>
      <c r="C343" s="5">
        <f>VLOOKUP($A343,'Daily adjusted prices'!$C$5:$D$528,2,FALSE)</f>
        <v>6347.07</v>
      </c>
      <c r="D343" s="38">
        <f t="shared" si="20"/>
        <v>-1.2974683544303756E-2</v>
      </c>
      <c r="E343" s="38">
        <f t="shared" si="21"/>
        <v>-1.3029361547289176E-2</v>
      </c>
      <c r="F343" s="38">
        <f t="shared" si="22"/>
        <v>-1.3059589973154494E-2</v>
      </c>
      <c r="G343" s="38">
        <f t="shared" si="23"/>
        <v>-1.311498826600656E-2</v>
      </c>
      <c r="AB343"/>
      <c r="AC343"/>
      <c r="AD343"/>
    </row>
    <row r="344" spans="1:30" x14ac:dyDescent="0.25">
      <c r="A344" s="4">
        <v>39576</v>
      </c>
      <c r="B344" s="5">
        <v>31.2</v>
      </c>
      <c r="C344" s="5">
        <f>VLOOKUP($A344,'Daily adjusted prices'!$C$5:$D$528,2,FALSE)</f>
        <v>6350.96</v>
      </c>
      <c r="D344" s="38">
        <f t="shared" si="20"/>
        <v>3.2061558191731621E-4</v>
      </c>
      <c r="E344" s="38">
        <f t="shared" si="21"/>
        <v>6.1288121920832772E-4</v>
      </c>
      <c r="F344" s="38">
        <f t="shared" si="22"/>
        <v>3.2056419572481474E-4</v>
      </c>
      <c r="G344" s="38">
        <f t="shared" si="23"/>
        <v>6.1269348421614947E-4</v>
      </c>
      <c r="AB344"/>
      <c r="AC344"/>
      <c r="AD344"/>
    </row>
    <row r="345" spans="1:30" x14ac:dyDescent="0.25">
      <c r="A345" s="4">
        <v>39577</v>
      </c>
      <c r="B345" s="5">
        <v>30.9</v>
      </c>
      <c r="C345" s="5">
        <f>VLOOKUP($A345,'Daily adjusted prices'!$C$5:$D$528,2,FALSE)</f>
        <v>6288.61</v>
      </c>
      <c r="D345" s="38">
        <f t="shared" si="20"/>
        <v>-9.6153846153846922E-3</v>
      </c>
      <c r="E345" s="38">
        <f t="shared" si="21"/>
        <v>-9.8174134304105376E-3</v>
      </c>
      <c r="F345" s="38">
        <f t="shared" si="22"/>
        <v>-9.6619109117369716E-3</v>
      </c>
      <c r="G345" s="38">
        <f t="shared" si="23"/>
        <v>-9.8659219804118608E-3</v>
      </c>
      <c r="AB345"/>
      <c r="AC345"/>
      <c r="AD345"/>
    </row>
    <row r="346" spans="1:30" x14ac:dyDescent="0.25">
      <c r="A346" s="4">
        <v>39580</v>
      </c>
      <c r="B346" s="5">
        <v>31.02</v>
      </c>
      <c r="C346" s="5">
        <f>VLOOKUP($A346,'Daily adjusted prices'!$C$5:$D$528,2,FALSE)</f>
        <v>6313.94</v>
      </c>
      <c r="D346" s="38">
        <f t="shared" si="20"/>
        <v>3.8834951456310218E-3</v>
      </c>
      <c r="E346" s="38">
        <f t="shared" si="21"/>
        <v>4.0279171390815716E-3</v>
      </c>
      <c r="F346" s="38">
        <f t="shared" si="22"/>
        <v>3.8759738446929397E-3</v>
      </c>
      <c r="G346" s="38">
        <f t="shared" si="23"/>
        <v>4.019826798380045E-3</v>
      </c>
      <c r="AB346"/>
      <c r="AC346"/>
      <c r="AD346"/>
    </row>
    <row r="347" spans="1:30" x14ac:dyDescent="0.25">
      <c r="A347" s="4">
        <v>39581</v>
      </c>
      <c r="B347" s="5">
        <v>30.96</v>
      </c>
      <c r="C347" s="5">
        <f>VLOOKUP($A347,'Daily adjusted prices'!$C$5:$D$528,2,FALSE)</f>
        <v>6300.3</v>
      </c>
      <c r="D347" s="38">
        <f t="shared" si="20"/>
        <v>-1.9342359767891004E-3</v>
      </c>
      <c r="E347" s="38">
        <f t="shared" si="21"/>
        <v>-2.1602992743040561E-3</v>
      </c>
      <c r="F347" s="38">
        <f t="shared" si="22"/>
        <v>-1.9361090268663291E-3</v>
      </c>
      <c r="G347" s="38">
        <f t="shared" si="23"/>
        <v>-2.1626360868642227E-3</v>
      </c>
      <c r="AB347"/>
      <c r="AC347"/>
      <c r="AD347"/>
    </row>
    <row r="348" spans="1:30" x14ac:dyDescent="0.25">
      <c r="A348" s="4">
        <v>39582</v>
      </c>
      <c r="B348" s="5">
        <v>31.13</v>
      </c>
      <c r="C348" s="5">
        <f>VLOOKUP($A348,'Daily adjusted prices'!$C$5:$D$528,2,FALSE)</f>
        <v>6335.38</v>
      </c>
      <c r="D348" s="38">
        <f t="shared" si="20"/>
        <v>5.4909560723512829E-3</v>
      </c>
      <c r="E348" s="38">
        <f t="shared" si="21"/>
        <v>5.5679888259290156E-3</v>
      </c>
      <c r="F348" s="38">
        <f t="shared" si="22"/>
        <v>5.4759357319902969E-3</v>
      </c>
      <c r="G348" s="38">
        <f t="shared" si="23"/>
        <v>5.5525448774465516E-3</v>
      </c>
      <c r="AB348"/>
      <c r="AC348"/>
      <c r="AD348"/>
    </row>
    <row r="349" spans="1:30" x14ac:dyDescent="0.25">
      <c r="A349" s="4">
        <v>39583</v>
      </c>
      <c r="B349" s="5">
        <v>30.99</v>
      </c>
      <c r="C349" s="5">
        <f>VLOOKUP($A349,'Daily adjusted prices'!$C$5:$D$528,2,FALSE)</f>
        <v>6308.09</v>
      </c>
      <c r="D349" s="38">
        <f t="shared" si="20"/>
        <v>-4.497269514937341E-3</v>
      </c>
      <c r="E349" s="38">
        <f t="shared" si="21"/>
        <v>-4.3075553479033912E-3</v>
      </c>
      <c r="F349" s="38">
        <f t="shared" si="22"/>
        <v>-4.5074126538599121E-3</v>
      </c>
      <c r="G349" s="38">
        <f t="shared" si="23"/>
        <v>-4.3168595930883251E-3</v>
      </c>
      <c r="AB349"/>
      <c r="AC349"/>
      <c r="AD349"/>
    </row>
    <row r="350" spans="1:30" x14ac:dyDescent="0.25">
      <c r="A350" s="4">
        <v>39584</v>
      </c>
      <c r="B350" s="5">
        <v>30.76</v>
      </c>
      <c r="C350" s="5">
        <f>VLOOKUP($A350,'Daily adjusted prices'!$C$5:$D$528,2,FALSE)</f>
        <v>6261.32</v>
      </c>
      <c r="D350" s="38">
        <f t="shared" si="20"/>
        <v>-7.4217489512744539E-3</v>
      </c>
      <c r="E350" s="38">
        <f t="shared" si="21"/>
        <v>-7.4142886357043691E-3</v>
      </c>
      <c r="F350" s="38">
        <f t="shared" si="22"/>
        <v>-7.4494271622134924E-3</v>
      </c>
      <c r="G350" s="38">
        <f t="shared" si="23"/>
        <v>-7.441911092295468E-3</v>
      </c>
      <c r="AB350"/>
      <c r="AC350"/>
      <c r="AD350"/>
    </row>
    <row r="351" spans="1:30" x14ac:dyDescent="0.25">
      <c r="A351" s="4">
        <v>39587</v>
      </c>
      <c r="B351" s="5">
        <v>31.02</v>
      </c>
      <c r="C351" s="5">
        <f>VLOOKUP($A351,'Daily adjusted prices'!$C$5:$D$528,2,FALSE)</f>
        <v>6313.94</v>
      </c>
      <c r="D351" s="38">
        <f t="shared" si="20"/>
        <v>8.4525357607281304E-3</v>
      </c>
      <c r="E351" s="38">
        <f t="shared" si="21"/>
        <v>8.4039787137535349E-3</v>
      </c>
      <c r="F351" s="38">
        <f t="shared" si="22"/>
        <v>8.4170131109494502E-3</v>
      </c>
      <c r="G351" s="38">
        <f t="shared" si="23"/>
        <v>8.3688618948014552E-3</v>
      </c>
      <c r="AB351"/>
      <c r="AC351"/>
      <c r="AD351"/>
    </row>
    <row r="352" spans="1:30" x14ac:dyDescent="0.25">
      <c r="A352" s="4">
        <v>39588</v>
      </c>
      <c r="B352" s="5">
        <v>30.37</v>
      </c>
      <c r="C352" s="5">
        <f>VLOOKUP($A352,'Daily adjusted prices'!$C$5:$D$528,2,FALSE)</f>
        <v>6181.42</v>
      </c>
      <c r="D352" s="38">
        <f t="shared" si="20"/>
        <v>-2.0954223081882661E-2</v>
      </c>
      <c r="E352" s="38">
        <f t="shared" si="21"/>
        <v>-2.0988479459735032E-2</v>
      </c>
      <c r="F352" s="38">
        <f t="shared" si="22"/>
        <v>-2.1176878690735368E-2</v>
      </c>
      <c r="G352" s="38">
        <f t="shared" si="23"/>
        <v>-2.1211868859715953E-2</v>
      </c>
      <c r="AB352"/>
      <c r="AC352"/>
      <c r="AD352"/>
    </row>
    <row r="353" spans="1:30" x14ac:dyDescent="0.25">
      <c r="A353" s="4">
        <v>39589</v>
      </c>
      <c r="B353" s="5">
        <v>29.67</v>
      </c>
      <c r="C353" s="5">
        <f>VLOOKUP($A353,'Daily adjusted prices'!$C$5:$D$528,2,FALSE)</f>
        <v>6039.16</v>
      </c>
      <c r="D353" s="38">
        <f t="shared" si="20"/>
        <v>-2.3049061573921614E-2</v>
      </c>
      <c r="E353" s="38">
        <f t="shared" si="21"/>
        <v>-2.3014129439513975E-2</v>
      </c>
      <c r="F353" s="38">
        <f t="shared" si="22"/>
        <v>-2.3318844754926942E-2</v>
      </c>
      <c r="G353" s="38">
        <f t="shared" si="23"/>
        <v>-2.3283089110987282E-2</v>
      </c>
      <c r="AB353"/>
      <c r="AC353"/>
      <c r="AD353"/>
    </row>
    <row r="354" spans="1:30" x14ac:dyDescent="0.25">
      <c r="A354" s="4">
        <v>39590</v>
      </c>
      <c r="B354" s="5">
        <v>29.69</v>
      </c>
      <c r="C354" s="5">
        <f>VLOOKUP($A354,'Daily adjusted prices'!$C$5:$D$528,2,FALSE)</f>
        <v>6043.06</v>
      </c>
      <c r="D354" s="38">
        <f t="shared" si="20"/>
        <v>6.7408156386927764E-4</v>
      </c>
      <c r="E354" s="38">
        <f t="shared" si="21"/>
        <v>6.4578517542179803E-4</v>
      </c>
      <c r="F354" s="38">
        <f t="shared" si="22"/>
        <v>6.7385447293804625E-4</v>
      </c>
      <c r="G354" s="38">
        <f t="shared" si="23"/>
        <v>6.4557674590436835E-4</v>
      </c>
      <c r="AB354"/>
      <c r="AC354"/>
      <c r="AD354"/>
    </row>
    <row r="355" spans="1:30" x14ac:dyDescent="0.25">
      <c r="A355" s="4">
        <v>39591</v>
      </c>
      <c r="B355" s="5">
        <v>29.14</v>
      </c>
      <c r="C355" s="5">
        <f>VLOOKUP($A355,'Daily adjusted prices'!$C$5:$D$528,2,FALSE)</f>
        <v>5930.04</v>
      </c>
      <c r="D355" s="38">
        <f t="shared" si="20"/>
        <v>-1.8524755810037097E-2</v>
      </c>
      <c r="E355" s="38">
        <f t="shared" si="21"/>
        <v>-1.8702445449821803E-2</v>
      </c>
      <c r="F355" s="38">
        <f t="shared" si="22"/>
        <v>-1.8698488008609709E-2</v>
      </c>
      <c r="G355" s="38">
        <f t="shared" si="23"/>
        <v>-1.8879547823973147E-2</v>
      </c>
      <c r="AB355"/>
      <c r="AC355"/>
      <c r="AD355"/>
    </row>
    <row r="356" spans="1:30" x14ac:dyDescent="0.25">
      <c r="A356" s="4">
        <v>39595</v>
      </c>
      <c r="B356" s="5">
        <v>29.11</v>
      </c>
      <c r="C356" s="5">
        <f>VLOOKUP($A356,'Daily adjusted prices'!$C$5:$D$528,2,FALSE)</f>
        <v>5924.19</v>
      </c>
      <c r="D356" s="38">
        <f t="shared" si="20"/>
        <v>-1.0295126973233204E-3</v>
      </c>
      <c r="E356" s="38">
        <f t="shared" si="21"/>
        <v>-9.8650262055577365E-4</v>
      </c>
      <c r="F356" s="38">
        <f t="shared" si="22"/>
        <v>-1.0300430095269704E-3</v>
      </c>
      <c r="G356" s="38">
        <f t="shared" si="23"/>
        <v>-9.8698953452022926E-4</v>
      </c>
      <c r="AB356"/>
      <c r="AC356"/>
      <c r="AD356"/>
    </row>
    <row r="357" spans="1:30" x14ac:dyDescent="0.25">
      <c r="A357" s="4">
        <v>39596</v>
      </c>
      <c r="B357" s="5">
        <v>29.25</v>
      </c>
      <c r="C357" s="5">
        <f>VLOOKUP($A357,'Daily adjusted prices'!$C$5:$D$528,2,FALSE)</f>
        <v>5953.42</v>
      </c>
      <c r="D357" s="38">
        <f t="shared" si="20"/>
        <v>4.809343868086513E-3</v>
      </c>
      <c r="E357" s="38">
        <f t="shared" si="21"/>
        <v>4.9340078559263478E-3</v>
      </c>
      <c r="F357" s="38">
        <f t="shared" si="22"/>
        <v>4.7978159203335884E-3</v>
      </c>
      <c r="G357" s="38">
        <f t="shared" si="23"/>
        <v>4.9218755301268331E-3</v>
      </c>
      <c r="AB357"/>
      <c r="AC357"/>
      <c r="AD357"/>
    </row>
    <row r="358" spans="1:30" x14ac:dyDescent="0.25">
      <c r="A358" s="4">
        <v>39597</v>
      </c>
      <c r="B358" s="5">
        <v>29.34</v>
      </c>
      <c r="C358" s="5">
        <f>VLOOKUP($A358,'Daily adjusted prices'!$C$5:$D$528,2,FALSE)</f>
        <v>5970.96</v>
      </c>
      <c r="D358" s="38">
        <f t="shared" si="20"/>
        <v>3.0769230769229772E-3</v>
      </c>
      <c r="E358" s="38">
        <f t="shared" si="21"/>
        <v>2.9462057103311068E-3</v>
      </c>
      <c r="F358" s="38">
        <f t="shared" si="22"/>
        <v>3.0721990369700588E-3</v>
      </c>
      <c r="G358" s="38">
        <f t="shared" si="23"/>
        <v>2.9418741519764238E-3</v>
      </c>
      <c r="AB358"/>
      <c r="AC358"/>
      <c r="AD358"/>
    </row>
    <row r="359" spans="1:30" x14ac:dyDescent="0.25">
      <c r="A359" s="4">
        <v>39598</v>
      </c>
      <c r="B359" s="5">
        <v>29.41</v>
      </c>
      <c r="C359" s="5">
        <f>VLOOKUP($A359,'Daily adjusted prices'!$C$5:$D$528,2,FALSE)</f>
        <v>5986.55</v>
      </c>
      <c r="D359" s="38">
        <f t="shared" si="20"/>
        <v>2.3858214042262738E-3</v>
      </c>
      <c r="E359" s="38">
        <f t="shared" si="21"/>
        <v>2.6109704302155201E-3</v>
      </c>
      <c r="F359" s="38">
        <f t="shared" si="22"/>
        <v>2.3829798510679625E-3</v>
      </c>
      <c r="G359" s="38">
        <f t="shared" si="23"/>
        <v>2.6075677684676917E-3</v>
      </c>
      <c r="AB359"/>
      <c r="AC359"/>
      <c r="AD359"/>
    </row>
    <row r="360" spans="1:30" x14ac:dyDescent="0.25">
      <c r="A360" s="4">
        <v>39601</v>
      </c>
      <c r="B360" s="5">
        <v>29.12</v>
      </c>
      <c r="C360" s="5">
        <f>VLOOKUP($A360,'Daily adjusted prices'!$C$5:$D$528,2,FALSE)</f>
        <v>5926.14</v>
      </c>
      <c r="D360" s="38">
        <f t="shared" si="20"/>
        <v>-9.8605916354981282E-3</v>
      </c>
      <c r="E360" s="38">
        <f t="shared" si="21"/>
        <v>-1.0090953888299614E-2</v>
      </c>
      <c r="F360" s="38">
        <f t="shared" si="22"/>
        <v>-9.9095292374184376E-3</v>
      </c>
      <c r="G360" s="38">
        <f t="shared" si="23"/>
        <v>-1.0142212688492643E-2</v>
      </c>
      <c r="AB360"/>
      <c r="AC360"/>
      <c r="AD360"/>
    </row>
    <row r="361" spans="1:30" x14ac:dyDescent="0.25">
      <c r="A361" s="4">
        <v>39602</v>
      </c>
      <c r="B361" s="5">
        <v>29.17</v>
      </c>
      <c r="C361" s="5">
        <f>VLOOKUP($A361,'Daily adjusted prices'!$C$5:$D$528,2,FALSE)</f>
        <v>5935.88</v>
      </c>
      <c r="D361" s="38">
        <f t="shared" si="20"/>
        <v>1.717032967033072E-3</v>
      </c>
      <c r="E361" s="38">
        <f t="shared" si="21"/>
        <v>1.6435656261917231E-3</v>
      </c>
      <c r="F361" s="38">
        <f t="shared" si="22"/>
        <v>1.7155605511449353E-3</v>
      </c>
      <c r="G361" s="38">
        <f t="shared" si="23"/>
        <v>1.6422164503116933E-3</v>
      </c>
      <c r="AB361"/>
      <c r="AC361"/>
      <c r="AD361"/>
    </row>
    <row r="362" spans="1:30" x14ac:dyDescent="0.25">
      <c r="A362" s="4">
        <v>39603</v>
      </c>
      <c r="B362" s="5">
        <v>29.16</v>
      </c>
      <c r="C362" s="5">
        <f>VLOOKUP($A362,'Daily adjusted prices'!$C$5:$D$528,2,FALSE)</f>
        <v>5933.93</v>
      </c>
      <c r="D362" s="38">
        <f t="shared" si="20"/>
        <v>-3.4281796366131267E-4</v>
      </c>
      <c r="E362" s="38">
        <f t="shared" si="21"/>
        <v>-3.2851068417827367E-4</v>
      </c>
      <c r="F362" s="38">
        <f t="shared" si="22"/>
        <v>-3.4287673917266837E-4</v>
      </c>
      <c r="G362" s="38">
        <f t="shared" si="23"/>
        <v>-3.2856465563354007E-4</v>
      </c>
      <c r="AB362"/>
      <c r="AC362"/>
      <c r="AD362"/>
    </row>
    <row r="363" spans="1:30" x14ac:dyDescent="0.25">
      <c r="A363" s="4">
        <v>39604</v>
      </c>
      <c r="B363" s="5">
        <v>29.74</v>
      </c>
      <c r="C363" s="5">
        <f>VLOOKUP($A363,'Daily adjusted prices'!$C$5:$D$528,2,FALSE)</f>
        <v>6052.81</v>
      </c>
      <c r="D363" s="38">
        <f t="shared" si="20"/>
        <v>1.9890260631001411E-2</v>
      </c>
      <c r="E363" s="38">
        <f t="shared" si="21"/>
        <v>2.0033940407116368E-2</v>
      </c>
      <c r="F363" s="38">
        <f t="shared" si="22"/>
        <v>1.9695033891551653E-2</v>
      </c>
      <c r="G363" s="38">
        <f t="shared" si="23"/>
        <v>1.9835901651519827E-2</v>
      </c>
      <c r="AB363"/>
      <c r="AC363"/>
      <c r="AD363"/>
    </row>
    <row r="364" spans="1:30" x14ac:dyDescent="0.25">
      <c r="A364" s="4">
        <v>39605</v>
      </c>
      <c r="B364" s="5">
        <v>28.74</v>
      </c>
      <c r="C364" s="5">
        <f>VLOOKUP($A364,'Daily adjusted prices'!$C$5:$D$528,2,FALSE)</f>
        <v>5850.14</v>
      </c>
      <c r="D364" s="38">
        <f t="shared" si="20"/>
        <v>-3.3624747814391398E-2</v>
      </c>
      <c r="E364" s="38">
        <f t="shared" si="21"/>
        <v>-3.3483621656718143E-2</v>
      </c>
      <c r="F364" s="38">
        <f t="shared" si="22"/>
        <v>-3.4203060381130156E-2</v>
      </c>
      <c r="G364" s="38">
        <f t="shared" si="23"/>
        <v>-3.4057034441863795E-2</v>
      </c>
      <c r="AB364"/>
      <c r="AC364"/>
      <c r="AD364"/>
    </row>
    <row r="365" spans="1:30" x14ac:dyDescent="0.25">
      <c r="A365" s="4">
        <v>39608</v>
      </c>
      <c r="B365" s="5">
        <v>28.78</v>
      </c>
      <c r="C365" s="5">
        <f>VLOOKUP($A365,'Daily adjusted prices'!$C$5:$D$528,2,FALSE)</f>
        <v>5857.93</v>
      </c>
      <c r="D365" s="38">
        <f t="shared" si="20"/>
        <v>1.3917884481560172E-3</v>
      </c>
      <c r="E365" s="38">
        <f t="shared" si="21"/>
        <v>1.3315920644634271E-3</v>
      </c>
      <c r="F365" s="38">
        <f t="shared" si="22"/>
        <v>1.3908208083430271E-3</v>
      </c>
      <c r="G365" s="38">
        <f t="shared" si="23"/>
        <v>1.330706281997097E-3</v>
      </c>
      <c r="AB365"/>
      <c r="AC365"/>
      <c r="AD365"/>
    </row>
    <row r="366" spans="1:30" x14ac:dyDescent="0.25">
      <c r="A366" s="4">
        <v>39609</v>
      </c>
      <c r="B366" s="5">
        <v>29.04</v>
      </c>
      <c r="C366" s="5">
        <f>VLOOKUP($A366,'Daily adjusted prices'!$C$5:$D$528,2,FALSE)</f>
        <v>5910.55</v>
      </c>
      <c r="D366" s="38">
        <f t="shared" si="20"/>
        <v>9.0340514246003423E-3</v>
      </c>
      <c r="E366" s="38">
        <f t="shared" si="21"/>
        <v>8.982695252418571E-3</v>
      </c>
      <c r="F366" s="38">
        <f t="shared" si="22"/>
        <v>8.9934884973735078E-3</v>
      </c>
      <c r="G366" s="38">
        <f t="shared" si="23"/>
        <v>8.9425908303671017E-3</v>
      </c>
      <c r="AB366"/>
      <c r="AC366"/>
      <c r="AD366"/>
    </row>
    <row r="367" spans="1:30" x14ac:dyDescent="0.25">
      <c r="A367" s="4">
        <v>39610</v>
      </c>
      <c r="B367" s="5">
        <v>28.56</v>
      </c>
      <c r="C367" s="5">
        <f>VLOOKUP($A367,'Daily adjusted prices'!$C$5:$D$528,2,FALSE)</f>
        <v>5813.11</v>
      </c>
      <c r="D367" s="38">
        <f t="shared" si="20"/>
        <v>-1.6528925619834767E-2</v>
      </c>
      <c r="E367" s="38">
        <f t="shared" si="21"/>
        <v>-1.6485775435450267E-2</v>
      </c>
      <c r="F367" s="38">
        <f t="shared" si="22"/>
        <v>-1.6667052485211761E-2</v>
      </c>
      <c r="G367" s="38">
        <f t="shared" si="23"/>
        <v>-1.6623178050141432E-2</v>
      </c>
      <c r="AB367"/>
      <c r="AC367"/>
      <c r="AD367"/>
    </row>
    <row r="368" spans="1:30" x14ac:dyDescent="0.25">
      <c r="A368" s="4">
        <v>39611</v>
      </c>
      <c r="B368" s="5">
        <v>27.82</v>
      </c>
      <c r="C368" s="5">
        <f>VLOOKUP($A368,'Daily adjusted prices'!$C$5:$D$528,2,FALSE)</f>
        <v>5661.11</v>
      </c>
      <c r="D368" s="38">
        <f t="shared" si="20"/>
        <v>-2.5910364145658171E-2</v>
      </c>
      <c r="E368" s="38">
        <f t="shared" si="21"/>
        <v>-2.6147793521884122E-2</v>
      </c>
      <c r="F368" s="38">
        <f t="shared" si="22"/>
        <v>-2.625195097608669E-2</v>
      </c>
      <c r="G368" s="38">
        <f t="shared" si="23"/>
        <v>-2.6495725581921377E-2</v>
      </c>
      <c r="AB368"/>
      <c r="AC368"/>
      <c r="AD368"/>
    </row>
    <row r="369" spans="1:30" x14ac:dyDescent="0.25">
      <c r="A369" s="4">
        <v>39612</v>
      </c>
      <c r="B369" s="5">
        <v>27.91</v>
      </c>
      <c r="C369" s="5">
        <f>VLOOKUP($A369,'Daily adjusted prices'!$C$5:$D$528,2,FALSE)</f>
        <v>5680.59</v>
      </c>
      <c r="D369" s="38">
        <f t="shared" si="20"/>
        <v>3.2350826743350325E-3</v>
      </c>
      <c r="E369" s="38">
        <f t="shared" si="21"/>
        <v>3.4410212838118515E-3</v>
      </c>
      <c r="F369" s="38">
        <f t="shared" si="22"/>
        <v>3.2298610529339728E-3</v>
      </c>
      <c r="G369" s="38">
        <f t="shared" si="23"/>
        <v>3.4351145164038433E-3</v>
      </c>
      <c r="AB369"/>
      <c r="AC369"/>
      <c r="AD369"/>
    </row>
    <row r="370" spans="1:30" x14ac:dyDescent="0.25">
      <c r="A370" s="4">
        <v>39615</v>
      </c>
      <c r="B370" s="5">
        <v>27.74</v>
      </c>
      <c r="C370" s="5">
        <f>VLOOKUP($A370,'Daily adjusted prices'!$C$5:$D$528,2,FALSE)</f>
        <v>5645.52</v>
      </c>
      <c r="D370" s="38">
        <f t="shared" si="20"/>
        <v>-6.091006807595889E-3</v>
      </c>
      <c r="E370" s="38">
        <f t="shared" si="21"/>
        <v>-6.1736544971560114E-3</v>
      </c>
      <c r="F370" s="38">
        <f t="shared" si="22"/>
        <v>-6.109632661545317E-3</v>
      </c>
      <c r="G370" s="38">
        <f t="shared" si="23"/>
        <v>-6.192790301296291E-3</v>
      </c>
      <c r="AB370"/>
      <c r="AC370"/>
      <c r="AD370"/>
    </row>
    <row r="371" spans="1:30" x14ac:dyDescent="0.25">
      <c r="A371" s="4">
        <v>39616</v>
      </c>
      <c r="B371" s="5">
        <v>27.63</v>
      </c>
      <c r="C371" s="5">
        <f>VLOOKUP($A371,'Daily adjusted prices'!$C$5:$D$528,2,FALSE)</f>
        <v>5624.08</v>
      </c>
      <c r="D371" s="38">
        <f t="shared" si="20"/>
        <v>-3.965392934390799E-3</v>
      </c>
      <c r="E371" s="38">
        <f t="shared" si="21"/>
        <v>-3.7977015403365399E-3</v>
      </c>
      <c r="F371" s="38">
        <f t="shared" si="22"/>
        <v>-3.9732759513603898E-3</v>
      </c>
      <c r="G371" s="38">
        <f t="shared" si="23"/>
        <v>-3.804931118489144E-3</v>
      </c>
      <c r="AB371"/>
      <c r="AC371"/>
      <c r="AD371"/>
    </row>
    <row r="372" spans="1:30" x14ac:dyDescent="0.25">
      <c r="A372" s="4">
        <v>39617</v>
      </c>
      <c r="B372" s="5">
        <v>27.01</v>
      </c>
      <c r="C372" s="5">
        <f>VLOOKUP($A372,'Daily adjusted prices'!$C$5:$D$528,2,FALSE)</f>
        <v>5497.41</v>
      </c>
      <c r="D372" s="38">
        <f t="shared" si="20"/>
        <v>-2.2439377488237322E-2</v>
      </c>
      <c r="E372" s="38">
        <f t="shared" si="21"/>
        <v>-2.2522794839333726E-2</v>
      </c>
      <c r="F372" s="38">
        <f t="shared" si="22"/>
        <v>-2.2694971130800861E-2</v>
      </c>
      <c r="G372" s="38">
        <f t="shared" si="23"/>
        <v>-2.2780306923250809E-2</v>
      </c>
      <c r="AB372"/>
      <c r="AC372"/>
      <c r="AD372"/>
    </row>
    <row r="373" spans="1:30" x14ac:dyDescent="0.25">
      <c r="A373" s="4">
        <v>39618</v>
      </c>
      <c r="B373" s="5">
        <v>27.02</v>
      </c>
      <c r="C373" s="5">
        <f>VLOOKUP($A373,'Daily adjusted prices'!$C$5:$D$528,2,FALSE)</f>
        <v>5499.36</v>
      </c>
      <c r="D373" s="38">
        <f t="shared" si="20"/>
        <v>3.7023324694551718E-4</v>
      </c>
      <c r="E373" s="38">
        <f t="shared" si="21"/>
        <v>3.5471249188256948E-4</v>
      </c>
      <c r="F373" s="38">
        <f t="shared" si="22"/>
        <v>3.7016472752853441E-4</v>
      </c>
      <c r="G373" s="38">
        <f t="shared" si="23"/>
        <v>3.5464959627941854E-4</v>
      </c>
      <c r="AB373"/>
      <c r="AC373"/>
      <c r="AD373"/>
    </row>
    <row r="374" spans="1:30" x14ac:dyDescent="0.25">
      <c r="A374" s="4">
        <v>39619</v>
      </c>
      <c r="B374" s="5">
        <v>26.51</v>
      </c>
      <c r="C374" s="5">
        <f>VLOOKUP($A374,'Daily adjusted prices'!$C$5:$D$528,2,FALSE)</f>
        <v>5394.93</v>
      </c>
      <c r="D374" s="38">
        <f t="shared" si="20"/>
        <v>-1.887490747594367E-2</v>
      </c>
      <c r="E374" s="38">
        <f t="shared" si="21"/>
        <v>-1.8989482412498759E-2</v>
      </c>
      <c r="F374" s="38">
        <f t="shared" si="22"/>
        <v>-1.9055312231118549E-2</v>
      </c>
      <c r="G374" s="38">
        <f t="shared" si="23"/>
        <v>-1.9172098182196416E-2</v>
      </c>
      <c r="AB374"/>
      <c r="AC374"/>
      <c r="AD374"/>
    </row>
    <row r="375" spans="1:30" x14ac:dyDescent="0.25">
      <c r="A375" s="4">
        <v>39622</v>
      </c>
      <c r="B375" s="5">
        <v>26.53</v>
      </c>
      <c r="C375" s="5">
        <f>VLOOKUP($A375,'Daily adjusted prices'!$C$5:$D$528,2,FALSE)</f>
        <v>5398.87</v>
      </c>
      <c r="D375" s="38">
        <f t="shared" si="20"/>
        <v>7.5443228970195619E-4</v>
      </c>
      <c r="E375" s="38">
        <f t="shared" si="21"/>
        <v>7.3031531456368981E-4</v>
      </c>
      <c r="F375" s="38">
        <f t="shared" si="22"/>
        <v>7.5414784871407042E-4</v>
      </c>
      <c r="G375" s="38">
        <f t="shared" si="23"/>
        <v>7.3004876410370692E-4</v>
      </c>
      <c r="AB375"/>
      <c r="AC375"/>
      <c r="AD375"/>
    </row>
    <row r="376" spans="1:30" x14ac:dyDescent="0.25">
      <c r="A376" s="4">
        <v>39623</v>
      </c>
      <c r="B376" s="5">
        <v>26.71</v>
      </c>
      <c r="C376" s="5">
        <f>VLOOKUP($A376,'Daily adjusted prices'!$C$5:$D$528,2,FALSE)</f>
        <v>5436.31</v>
      </c>
      <c r="D376" s="38">
        <f t="shared" si="20"/>
        <v>6.7847719562759146E-3</v>
      </c>
      <c r="E376" s="38">
        <f t="shared" si="21"/>
        <v>6.9347845012013298E-3</v>
      </c>
      <c r="F376" s="38">
        <f t="shared" si="22"/>
        <v>6.7618589722212158E-3</v>
      </c>
      <c r="G376" s="38">
        <f t="shared" si="23"/>
        <v>6.9108494756126779E-3</v>
      </c>
      <c r="AB376"/>
      <c r="AC376"/>
      <c r="AD376"/>
    </row>
    <row r="377" spans="1:30" x14ac:dyDescent="0.25">
      <c r="A377" s="4">
        <v>39624</v>
      </c>
      <c r="B377" s="5">
        <v>27.1</v>
      </c>
      <c r="C377" s="5">
        <f>VLOOKUP($A377,'Daily adjusted prices'!$C$5:$D$528,2,FALSE)</f>
        <v>5515.13</v>
      </c>
      <c r="D377" s="38">
        <f t="shared" si="20"/>
        <v>1.4601272931486386E-2</v>
      </c>
      <c r="E377" s="38">
        <f t="shared" si="21"/>
        <v>1.4498805255770852E-2</v>
      </c>
      <c r="F377" s="38">
        <f t="shared" si="22"/>
        <v>1.4495700763785766E-2</v>
      </c>
      <c r="G377" s="38">
        <f t="shared" si="23"/>
        <v>1.43947026149964E-2</v>
      </c>
      <c r="AB377"/>
      <c r="AC377"/>
      <c r="AD377"/>
    </row>
    <row r="378" spans="1:30" x14ac:dyDescent="0.25">
      <c r="A378" s="4">
        <v>39625</v>
      </c>
      <c r="B378" s="5">
        <v>25.68</v>
      </c>
      <c r="C378" s="5">
        <f>VLOOKUP($A378,'Daily adjusted prices'!$C$5:$D$528,2,FALSE)</f>
        <v>5227.45</v>
      </c>
      <c r="D378" s="38">
        <f t="shared" si="20"/>
        <v>-5.239852398523992E-2</v>
      </c>
      <c r="E378" s="38">
        <f t="shared" si="21"/>
        <v>-5.2161961730729844E-2</v>
      </c>
      <c r="F378" s="38">
        <f t="shared" si="22"/>
        <v>-5.3821249063894863E-2</v>
      </c>
      <c r="G378" s="38">
        <f t="shared" si="23"/>
        <v>-5.3571637030426514E-2</v>
      </c>
      <c r="AB378"/>
      <c r="AC378"/>
      <c r="AD378"/>
    </row>
    <row r="379" spans="1:30" x14ac:dyDescent="0.25">
      <c r="A379" s="4">
        <v>39626</v>
      </c>
      <c r="B379" s="5">
        <v>25.42</v>
      </c>
      <c r="C379" s="5">
        <f>VLOOKUP($A379,'Daily adjusted prices'!$C$5:$D$528,2,FALSE)</f>
        <v>5174.25</v>
      </c>
      <c r="D379" s="38">
        <f t="shared" si="20"/>
        <v>-1.0124610591900285E-2</v>
      </c>
      <c r="E379" s="38">
        <f t="shared" si="21"/>
        <v>-1.0177046169738579E-2</v>
      </c>
      <c r="F379" s="38">
        <f t="shared" si="22"/>
        <v>-1.0176213060452407E-2</v>
      </c>
      <c r="G379" s="38">
        <f t="shared" si="23"/>
        <v>-1.0229186361187491E-2</v>
      </c>
      <c r="AB379"/>
      <c r="AC379"/>
      <c r="AD379"/>
    </row>
    <row r="380" spans="1:30" x14ac:dyDescent="0.25">
      <c r="A380" s="4">
        <v>39629</v>
      </c>
      <c r="B380" s="5">
        <v>25.84</v>
      </c>
      <c r="C380" s="5">
        <f>VLOOKUP($A380,'Daily adjusted prices'!$C$5:$D$528,2,FALSE)</f>
        <v>5258.97</v>
      </c>
      <c r="D380" s="38">
        <f t="shared" si="20"/>
        <v>1.6522423288748866E-2</v>
      </c>
      <c r="E380" s="38">
        <f t="shared" si="21"/>
        <v>1.6373387447456311E-2</v>
      </c>
      <c r="F380" s="38">
        <f t="shared" si="22"/>
        <v>1.6387413153092962E-2</v>
      </c>
      <c r="G380" s="38">
        <f t="shared" si="23"/>
        <v>1.624078897218564E-2</v>
      </c>
      <c r="AB380"/>
      <c r="AC380"/>
      <c r="AD380"/>
    </row>
    <row r="381" spans="1:30" x14ac:dyDescent="0.25">
      <c r="A381" s="4">
        <v>39630</v>
      </c>
      <c r="B381" s="5">
        <v>26.26</v>
      </c>
      <c r="C381" s="5">
        <f>VLOOKUP($A381,'Daily adjusted prices'!$C$5:$D$528,2,FALSE)</f>
        <v>5343.7</v>
      </c>
      <c r="D381" s="38">
        <f t="shared" si="20"/>
        <v>1.6253869969040213E-2</v>
      </c>
      <c r="E381" s="38">
        <f t="shared" si="21"/>
        <v>1.6111519936413243E-2</v>
      </c>
      <c r="F381" s="38">
        <f t="shared" si="22"/>
        <v>1.6123189960248994E-2</v>
      </c>
      <c r="G381" s="38">
        <f t="shared" si="23"/>
        <v>1.5983106849636317E-2</v>
      </c>
      <c r="AB381"/>
      <c r="AC381"/>
      <c r="AD381"/>
    </row>
    <row r="382" spans="1:30" x14ac:dyDescent="0.25">
      <c r="A382" s="4">
        <v>39631</v>
      </c>
      <c r="B382" s="5">
        <v>25.67</v>
      </c>
      <c r="C382" s="5">
        <f>VLOOKUP($A382,'Daily adjusted prices'!$C$5:$D$528,2,FALSE)</f>
        <v>5223.51</v>
      </c>
      <c r="D382" s="38">
        <f t="shared" si="20"/>
        <v>-2.2467631378522479E-2</v>
      </c>
      <c r="E382" s="38">
        <f t="shared" si="21"/>
        <v>-2.2491906357018476E-2</v>
      </c>
      <c r="F382" s="38">
        <f t="shared" si="22"/>
        <v>-2.2723873991601098E-2</v>
      </c>
      <c r="G382" s="38">
        <f t="shared" si="23"/>
        <v>-2.2748707215225667E-2</v>
      </c>
      <c r="AB382"/>
      <c r="AC382"/>
      <c r="AD382"/>
    </row>
    <row r="383" spans="1:30" x14ac:dyDescent="0.25">
      <c r="A383" s="4">
        <v>39632</v>
      </c>
      <c r="B383" s="5">
        <v>26.05</v>
      </c>
      <c r="C383" s="5">
        <f>VLOOKUP($A383,'Daily adjusted prices'!$C$5:$D$528,2,FALSE)</f>
        <v>5302.32</v>
      </c>
      <c r="D383" s="38">
        <f t="shared" si="20"/>
        <v>1.4803272302298387E-2</v>
      </c>
      <c r="E383" s="38">
        <f t="shared" si="21"/>
        <v>1.5087556068620334E-2</v>
      </c>
      <c r="F383" s="38">
        <f t="shared" si="22"/>
        <v>1.4694773316326869E-2</v>
      </c>
      <c r="G383" s="38">
        <f t="shared" si="23"/>
        <v>1.4974870909958259E-2</v>
      </c>
      <c r="AB383"/>
      <c r="AC383"/>
      <c r="AD383"/>
    </row>
    <row r="384" spans="1:30" x14ac:dyDescent="0.25">
      <c r="A384" s="4">
        <v>39636</v>
      </c>
      <c r="B384" s="5">
        <v>26.24</v>
      </c>
      <c r="C384" s="5">
        <f>VLOOKUP($A384,'Daily adjusted prices'!$C$5:$D$528,2,FALSE)</f>
        <v>5339.76</v>
      </c>
      <c r="D384" s="38">
        <f t="shared" si="20"/>
        <v>7.2936660268712039E-3</v>
      </c>
      <c r="E384" s="38">
        <f t="shared" si="21"/>
        <v>7.0610600642737609E-3</v>
      </c>
      <c r="F384" s="38">
        <f t="shared" si="22"/>
        <v>7.2671958765121716E-3</v>
      </c>
      <c r="G384" s="38">
        <f t="shared" si="23"/>
        <v>7.036247513129628E-3</v>
      </c>
      <c r="AB384"/>
      <c r="AC384"/>
      <c r="AD384"/>
    </row>
    <row r="385" spans="1:30" x14ac:dyDescent="0.25">
      <c r="A385" s="4">
        <v>39637</v>
      </c>
      <c r="B385" s="5">
        <v>27.17</v>
      </c>
      <c r="C385" s="5">
        <f>VLOOKUP($A385,'Daily adjusted prices'!$C$5:$D$528,2,FALSE)</f>
        <v>5528.92</v>
      </c>
      <c r="D385" s="38">
        <f t="shared" si="20"/>
        <v>3.5442073170731891E-2</v>
      </c>
      <c r="E385" s="38">
        <f t="shared" si="21"/>
        <v>3.542481310021417E-2</v>
      </c>
      <c r="F385" s="38">
        <f t="shared" si="22"/>
        <v>3.482845936236826E-2</v>
      </c>
      <c r="G385" s="38">
        <f t="shared" si="23"/>
        <v>3.4811789946644293E-2</v>
      </c>
      <c r="AB385"/>
      <c r="AC385"/>
      <c r="AD385"/>
    </row>
    <row r="386" spans="1:30" x14ac:dyDescent="0.25">
      <c r="A386" s="4">
        <v>39638</v>
      </c>
      <c r="B386" s="5">
        <v>26.32</v>
      </c>
      <c r="C386" s="5">
        <f>VLOOKUP($A386,'Daily adjusted prices'!$C$5:$D$528,2,FALSE)</f>
        <v>5357.49</v>
      </c>
      <c r="D386" s="38">
        <f t="shared" si="20"/>
        <v>-3.1284504968715598E-2</v>
      </c>
      <c r="E386" s="38">
        <f t="shared" si="21"/>
        <v>-3.1006055432164059E-2</v>
      </c>
      <c r="F386" s="38">
        <f t="shared" si="22"/>
        <v>-3.1784316981140023E-2</v>
      </c>
      <c r="G386" s="38">
        <f t="shared" si="23"/>
        <v>-3.1496916266896935E-2</v>
      </c>
      <c r="AB386"/>
      <c r="AC386"/>
      <c r="AD386"/>
    </row>
    <row r="387" spans="1:30" x14ac:dyDescent="0.25">
      <c r="A387" s="4">
        <v>39639</v>
      </c>
      <c r="B387" s="5">
        <v>26.76</v>
      </c>
      <c r="C387" s="5">
        <f>VLOOKUP($A387,'Daily adjusted prices'!$C$5:$D$528,2,FALSE)</f>
        <v>5446.16</v>
      </c>
      <c r="D387" s="38">
        <f t="shared" si="20"/>
        <v>1.6717325227963542E-2</v>
      </c>
      <c r="E387" s="38">
        <f t="shared" si="21"/>
        <v>1.6550660850510157E-2</v>
      </c>
      <c r="F387" s="38">
        <f t="shared" si="22"/>
        <v>1.6579128802911264E-2</v>
      </c>
      <c r="G387" s="38">
        <f t="shared" si="23"/>
        <v>1.6415191359379196E-2</v>
      </c>
      <c r="AB387"/>
      <c r="AC387"/>
      <c r="AD387"/>
    </row>
    <row r="388" spans="1:30" x14ac:dyDescent="0.25">
      <c r="A388" s="4">
        <v>39640</v>
      </c>
      <c r="B388" s="5">
        <v>26.78</v>
      </c>
      <c r="C388" s="5">
        <f>VLOOKUP($A388,'Daily adjusted prices'!$C$5:$D$528,2,FALSE)</f>
        <v>5450.1</v>
      </c>
      <c r="D388" s="38">
        <f t="shared" si="20"/>
        <v>7.473841554559435E-4</v>
      </c>
      <c r="E388" s="38">
        <f t="shared" si="21"/>
        <v>7.2344551023117987E-4</v>
      </c>
      <c r="F388" s="38">
        <f t="shared" si="22"/>
        <v>7.4710500299878652E-4</v>
      </c>
      <c r="G388" s="38">
        <f t="shared" si="23"/>
        <v>7.2318394967031642E-4</v>
      </c>
      <c r="AB388"/>
      <c r="AC388"/>
      <c r="AD388"/>
    </row>
    <row r="389" spans="1:30" x14ac:dyDescent="0.25">
      <c r="A389" s="4">
        <v>39643</v>
      </c>
      <c r="B389" s="5">
        <v>26.31</v>
      </c>
      <c r="C389" s="5">
        <f>VLOOKUP($A389,'Daily adjusted prices'!$C$5:$D$528,2,FALSE)</f>
        <v>5355.52</v>
      </c>
      <c r="D389" s="38">
        <f t="shared" si="20"/>
        <v>-1.755041075429431E-2</v>
      </c>
      <c r="E389" s="38">
        <f t="shared" si="21"/>
        <v>-1.7353810021834448E-2</v>
      </c>
      <c r="F389" s="38">
        <f t="shared" si="22"/>
        <v>-1.7706245210825148E-2</v>
      </c>
      <c r="G389" s="38">
        <f t="shared" si="23"/>
        <v>-1.750615243652439E-2</v>
      </c>
      <c r="AB389"/>
      <c r="AC389"/>
      <c r="AD389"/>
    </row>
    <row r="390" spans="1:30" x14ac:dyDescent="0.25">
      <c r="A390" s="4">
        <v>39644</v>
      </c>
      <c r="B390" s="5">
        <v>25.8</v>
      </c>
      <c r="C390" s="5">
        <f>VLOOKUP($A390,'Daily adjusted prices'!$C$5:$D$528,2,FALSE)</f>
        <v>5251.09</v>
      </c>
      <c r="D390" s="38">
        <f t="shared" ref="D390:D453" si="24">B390/B389-1</f>
        <v>-1.9384264538198304E-2</v>
      </c>
      <c r="E390" s="38">
        <f t="shared" ref="E390:E453" si="25">C390/C389-1</f>
        <v>-1.9499507050669274E-2</v>
      </c>
      <c r="F390" s="38">
        <f t="shared" ref="F390:F453" si="26">LN(B390/B389)</f>
        <v>-1.9574603124629521E-2</v>
      </c>
      <c r="G390" s="38">
        <f t="shared" ref="G390:G453" si="27">LN(C390/C389)</f>
        <v>-1.9692130592847953E-2</v>
      </c>
      <c r="AB390"/>
      <c r="AC390"/>
      <c r="AD390"/>
    </row>
    <row r="391" spans="1:30" x14ac:dyDescent="0.25">
      <c r="A391" s="4">
        <v>39645</v>
      </c>
      <c r="B391" s="5">
        <v>26.8</v>
      </c>
      <c r="C391" s="5">
        <f>VLOOKUP($A391,'Daily adjusted prices'!$C$5:$D$528,2,FALSE)</f>
        <v>5454.04</v>
      </c>
      <c r="D391" s="38">
        <f t="shared" si="24"/>
        <v>3.8759689922480689E-2</v>
      </c>
      <c r="E391" s="38">
        <f t="shared" si="25"/>
        <v>3.8649118563955254E-2</v>
      </c>
      <c r="F391" s="38">
        <f t="shared" si="26"/>
        <v>3.8027395589239323E-2</v>
      </c>
      <c r="G391" s="38">
        <f t="shared" si="27"/>
        <v>3.7920944361942939E-2</v>
      </c>
      <c r="AB391"/>
      <c r="AC391"/>
      <c r="AD391"/>
    </row>
    <row r="392" spans="1:30" x14ac:dyDescent="0.25">
      <c r="A392" s="4">
        <v>39646</v>
      </c>
      <c r="B392" s="5">
        <v>27.11</v>
      </c>
      <c r="C392" s="5">
        <f>VLOOKUP($A392,'Daily adjusted prices'!$C$5:$D$528,2,FALSE)</f>
        <v>5517.1</v>
      </c>
      <c r="D392" s="38">
        <f t="shared" si="24"/>
        <v>1.1567164179104417E-2</v>
      </c>
      <c r="E392" s="38">
        <f t="shared" si="25"/>
        <v>1.1562071418618203E-2</v>
      </c>
      <c r="F392" s="38">
        <f t="shared" si="26"/>
        <v>1.1500775993763103E-2</v>
      </c>
      <c r="G392" s="38">
        <f t="shared" si="27"/>
        <v>1.1495741455784397E-2</v>
      </c>
      <c r="AB392"/>
      <c r="AC392"/>
      <c r="AD392"/>
    </row>
    <row r="393" spans="1:30" x14ac:dyDescent="0.25">
      <c r="A393" s="4">
        <v>39647</v>
      </c>
      <c r="B393" s="5">
        <v>27.11</v>
      </c>
      <c r="C393" s="5">
        <f>VLOOKUP($A393,'Daily adjusted prices'!$C$5:$D$528,2,FALSE)</f>
        <v>5517.1</v>
      </c>
      <c r="D393" s="38">
        <f t="shared" si="24"/>
        <v>0</v>
      </c>
      <c r="E393" s="38">
        <f t="shared" si="25"/>
        <v>0</v>
      </c>
      <c r="F393" s="38">
        <f t="shared" si="26"/>
        <v>0</v>
      </c>
      <c r="G393" s="38">
        <f t="shared" si="27"/>
        <v>0</v>
      </c>
      <c r="AB393"/>
      <c r="AC393"/>
      <c r="AD393"/>
    </row>
    <row r="394" spans="1:30" x14ac:dyDescent="0.25">
      <c r="A394" s="4">
        <v>39650</v>
      </c>
      <c r="B394" s="5">
        <v>26.81</v>
      </c>
      <c r="C394" s="5">
        <f>VLOOKUP($A394,'Daily adjusted prices'!$C$5:$D$528,2,FALSE)</f>
        <v>5456.01</v>
      </c>
      <c r="D394" s="38">
        <f t="shared" si="24"/>
        <v>-1.1066027296200653E-2</v>
      </c>
      <c r="E394" s="38">
        <f t="shared" si="25"/>
        <v>-1.1072846241684919E-2</v>
      </c>
      <c r="F394" s="38">
        <f t="shared" si="26"/>
        <v>-1.112771126270622E-2</v>
      </c>
      <c r="G394" s="38">
        <f t="shared" si="27"/>
        <v>-1.1134606534970851E-2</v>
      </c>
      <c r="AB394"/>
      <c r="AC394"/>
      <c r="AD394"/>
    </row>
    <row r="395" spans="1:30" x14ac:dyDescent="0.25">
      <c r="A395" s="4">
        <v>39651</v>
      </c>
      <c r="B395" s="5">
        <v>27.59</v>
      </c>
      <c r="C395" s="5">
        <f>VLOOKUP($A395,'Daily adjusted prices'!$C$5:$D$528,2,FALSE)</f>
        <v>5615.62</v>
      </c>
      <c r="D395" s="38">
        <f t="shared" si="24"/>
        <v>2.9093621782916967E-2</v>
      </c>
      <c r="E395" s="38">
        <f t="shared" si="25"/>
        <v>2.9253978640068512E-2</v>
      </c>
      <c r="F395" s="38">
        <f t="shared" si="26"/>
        <v>2.8678435981326932E-2</v>
      </c>
      <c r="G395" s="38">
        <f t="shared" si="27"/>
        <v>2.8834247232490735E-2</v>
      </c>
      <c r="AB395"/>
      <c r="AC395"/>
      <c r="AD395"/>
    </row>
    <row r="396" spans="1:30" x14ac:dyDescent="0.25">
      <c r="A396" s="4">
        <v>39652</v>
      </c>
      <c r="B396" s="5">
        <v>28.4</v>
      </c>
      <c r="C396" s="5">
        <f>VLOOKUP($A396,'Daily adjusted prices'!$C$5:$D$528,2,FALSE)</f>
        <v>5779.16</v>
      </c>
      <c r="D396" s="38">
        <f t="shared" si="24"/>
        <v>2.9358463211308417E-2</v>
      </c>
      <c r="E396" s="38">
        <f t="shared" si="25"/>
        <v>2.9122340899135013E-2</v>
      </c>
      <c r="F396" s="38">
        <f t="shared" si="26"/>
        <v>2.8935756937965611E-2</v>
      </c>
      <c r="G396" s="38">
        <f t="shared" si="27"/>
        <v>2.8706342786774582E-2</v>
      </c>
      <c r="AB396"/>
      <c r="AC396"/>
      <c r="AD396"/>
    </row>
    <row r="397" spans="1:30" x14ac:dyDescent="0.25">
      <c r="A397" s="4">
        <v>39653</v>
      </c>
      <c r="B397" s="5">
        <v>27.79</v>
      </c>
      <c r="C397" s="5">
        <f>VLOOKUP($A397,'Daily adjusted prices'!$C$5:$D$528,2,FALSE)</f>
        <v>5656.99</v>
      </c>
      <c r="D397" s="38">
        <f t="shared" si="24"/>
        <v>-2.1478873239436647E-2</v>
      </c>
      <c r="E397" s="38">
        <f t="shared" si="25"/>
        <v>-2.113975041355487E-2</v>
      </c>
      <c r="F397" s="38">
        <f t="shared" si="26"/>
        <v>-2.1712901412748033E-2</v>
      </c>
      <c r="G397" s="38">
        <f t="shared" si="27"/>
        <v>-2.136639476527212E-2</v>
      </c>
      <c r="AB397"/>
      <c r="AC397"/>
      <c r="AD397"/>
    </row>
    <row r="398" spans="1:30" x14ac:dyDescent="0.25">
      <c r="A398" s="4">
        <v>39654</v>
      </c>
      <c r="B398" s="5">
        <v>27.79</v>
      </c>
      <c r="C398" s="5">
        <f>VLOOKUP($A398,'Daily adjusted prices'!$C$5:$D$528,2,FALSE)</f>
        <v>5656.99</v>
      </c>
      <c r="D398" s="38">
        <f t="shared" si="24"/>
        <v>0</v>
      </c>
      <c r="E398" s="38">
        <f t="shared" si="25"/>
        <v>0</v>
      </c>
      <c r="F398" s="38">
        <f t="shared" si="26"/>
        <v>0</v>
      </c>
      <c r="G398" s="38">
        <f t="shared" si="27"/>
        <v>0</v>
      </c>
      <c r="AB398"/>
      <c r="AC398"/>
      <c r="AD398"/>
    </row>
    <row r="399" spans="1:30" x14ac:dyDescent="0.25">
      <c r="A399" s="4">
        <v>39657</v>
      </c>
      <c r="B399" s="5">
        <v>26.81</v>
      </c>
      <c r="C399" s="5">
        <f>VLOOKUP($A399,'Daily adjusted prices'!$C$5:$D$528,2,FALSE)</f>
        <v>5456.01</v>
      </c>
      <c r="D399" s="38">
        <f t="shared" si="24"/>
        <v>-3.5264483627204024E-2</v>
      </c>
      <c r="E399" s="38">
        <f t="shared" si="25"/>
        <v>-3.5527727643145823E-2</v>
      </c>
      <c r="F399" s="38">
        <f t="shared" si="26"/>
        <v>-3.5901291506544419E-2</v>
      </c>
      <c r="G399" s="38">
        <f t="shared" si="27"/>
        <v>-3.617419525399293E-2</v>
      </c>
      <c r="AB399"/>
      <c r="AC399"/>
      <c r="AD399"/>
    </row>
    <row r="400" spans="1:30" x14ac:dyDescent="0.25">
      <c r="A400" s="4">
        <v>39658</v>
      </c>
      <c r="B400" s="5">
        <v>27.49</v>
      </c>
      <c r="C400" s="5">
        <f>VLOOKUP($A400,'Daily adjusted prices'!$C$5:$D$528,2,FALSE)</f>
        <v>5595.91</v>
      </c>
      <c r="D400" s="38">
        <f t="shared" si="24"/>
        <v>2.5363670272286365E-2</v>
      </c>
      <c r="E400" s="38">
        <f t="shared" si="25"/>
        <v>2.5641448604382999E-2</v>
      </c>
      <c r="F400" s="38">
        <f t="shared" si="26"/>
        <v>2.5047349929286325E-2</v>
      </c>
      <c r="G400" s="38">
        <f t="shared" si="27"/>
        <v>2.5318220373478268E-2</v>
      </c>
      <c r="AB400"/>
      <c r="AC400"/>
      <c r="AD400"/>
    </row>
    <row r="401" spans="1:30" x14ac:dyDescent="0.25">
      <c r="A401" s="4">
        <v>39659</v>
      </c>
      <c r="B401" s="5">
        <v>28.05</v>
      </c>
      <c r="C401" s="5">
        <f>VLOOKUP($A401,'Daily adjusted prices'!$C$5:$D$528,2,FALSE)</f>
        <v>5708.22</v>
      </c>
      <c r="D401" s="38">
        <f t="shared" si="24"/>
        <v>2.0371044016005868E-2</v>
      </c>
      <c r="E401" s="38">
        <f t="shared" si="25"/>
        <v>2.0070015421977949E-2</v>
      </c>
      <c r="F401" s="38">
        <f t="shared" si="26"/>
        <v>2.0166329791551023E-2</v>
      </c>
      <c r="G401" s="38">
        <f t="shared" si="27"/>
        <v>1.9871267510952889E-2</v>
      </c>
      <c r="AB401"/>
      <c r="AC401"/>
      <c r="AD401"/>
    </row>
    <row r="402" spans="1:30" x14ac:dyDescent="0.25">
      <c r="A402" s="4">
        <v>39660</v>
      </c>
      <c r="B402" s="5">
        <v>27.39</v>
      </c>
      <c r="C402" s="5">
        <f>VLOOKUP($A402,'Daily adjusted prices'!$C$5:$D$528,2,FALSE)</f>
        <v>5574.24</v>
      </c>
      <c r="D402" s="38">
        <f t="shared" si="24"/>
        <v>-2.352941176470591E-2</v>
      </c>
      <c r="E402" s="38">
        <f t="shared" si="25"/>
        <v>-2.3471414906923727E-2</v>
      </c>
      <c r="F402" s="38">
        <f t="shared" si="26"/>
        <v>-2.3810648693718559E-2</v>
      </c>
      <c r="G402" s="38">
        <f t="shared" si="27"/>
        <v>-2.3751256085066921E-2</v>
      </c>
      <c r="AB402"/>
      <c r="AC402"/>
      <c r="AD402"/>
    </row>
    <row r="403" spans="1:30" x14ac:dyDescent="0.25">
      <c r="A403" s="4">
        <v>39661</v>
      </c>
      <c r="B403" s="5">
        <v>27.31</v>
      </c>
      <c r="C403" s="5">
        <f>VLOOKUP($A403,'Daily adjusted prices'!$C$5:$D$528,2,FALSE)</f>
        <v>5558.47</v>
      </c>
      <c r="D403" s="38">
        <f t="shared" si="24"/>
        <v>-2.9207740051113706E-3</v>
      </c>
      <c r="E403" s="38">
        <f t="shared" si="25"/>
        <v>-2.8290852205860029E-3</v>
      </c>
      <c r="F403" s="38">
        <f t="shared" si="26"/>
        <v>-2.9250477893731667E-3</v>
      </c>
      <c r="G403" s="38">
        <f t="shared" si="27"/>
        <v>-2.8330946459682242E-3</v>
      </c>
      <c r="AB403"/>
      <c r="AC403"/>
      <c r="AD403"/>
    </row>
    <row r="404" spans="1:30" x14ac:dyDescent="0.25">
      <c r="A404" s="4">
        <v>39664</v>
      </c>
      <c r="B404" s="5">
        <v>27.27</v>
      </c>
      <c r="C404" s="5">
        <f>VLOOKUP($A404,'Daily adjusted prices'!$C$5:$D$528,2,FALSE)</f>
        <v>5550.59</v>
      </c>
      <c r="D404" s="38">
        <f t="shared" si="24"/>
        <v>-1.4646649578908821E-3</v>
      </c>
      <c r="E404" s="38">
        <f t="shared" si="25"/>
        <v>-1.4176562975063423E-3</v>
      </c>
      <c r="F404" s="38">
        <f t="shared" si="26"/>
        <v>-1.4657386281164829E-3</v>
      </c>
      <c r="G404" s="38">
        <f t="shared" si="27"/>
        <v>-1.4186621229174789E-3</v>
      </c>
      <c r="AB404"/>
      <c r="AC404"/>
      <c r="AD404"/>
    </row>
    <row r="405" spans="1:30" x14ac:dyDescent="0.25">
      <c r="A405" s="4">
        <v>39665</v>
      </c>
      <c r="B405" s="5">
        <v>28.32</v>
      </c>
      <c r="C405" s="5">
        <f>VLOOKUP($A405,'Daily adjusted prices'!$C$5:$D$528,2,FALSE)</f>
        <v>5763.39</v>
      </c>
      <c r="D405" s="38">
        <f t="shared" si="24"/>
        <v>3.8503850385038563E-2</v>
      </c>
      <c r="E405" s="38">
        <f t="shared" si="25"/>
        <v>3.8338266742814708E-2</v>
      </c>
      <c r="F405" s="38">
        <f t="shared" si="26"/>
        <v>3.7781071968021912E-2</v>
      </c>
      <c r="G405" s="38">
        <f t="shared" si="27"/>
        <v>3.762161483720862E-2</v>
      </c>
      <c r="AB405"/>
      <c r="AC405"/>
      <c r="AD405"/>
    </row>
    <row r="406" spans="1:30" x14ac:dyDescent="0.25">
      <c r="A406" s="4">
        <v>39666</v>
      </c>
      <c r="B406" s="5">
        <v>28.08</v>
      </c>
      <c r="C406" s="5">
        <f>VLOOKUP($A406,'Daily adjusted prices'!$C$5:$D$528,2,FALSE)</f>
        <v>5714.14</v>
      </c>
      <c r="D406" s="38">
        <f t="shared" si="24"/>
        <v>-8.4745762711865291E-3</v>
      </c>
      <c r="E406" s="38">
        <f t="shared" si="25"/>
        <v>-8.5453179465557749E-3</v>
      </c>
      <c r="F406" s="38">
        <f t="shared" si="26"/>
        <v>-8.5106896679087302E-3</v>
      </c>
      <c r="G406" s="38">
        <f t="shared" si="27"/>
        <v>-8.5820385182506752E-3</v>
      </c>
      <c r="AB406"/>
      <c r="AC406"/>
      <c r="AD406"/>
    </row>
    <row r="407" spans="1:30" x14ac:dyDescent="0.25">
      <c r="A407" s="4">
        <v>39667</v>
      </c>
      <c r="B407" s="5">
        <v>27.66</v>
      </c>
      <c r="C407" s="5">
        <f>VLOOKUP($A407,'Daily adjusted prices'!$C$5:$D$528,2,FALSE)</f>
        <v>5629.41</v>
      </c>
      <c r="D407" s="38">
        <f t="shared" si="24"/>
        <v>-1.4957264957264904E-2</v>
      </c>
      <c r="E407" s="38">
        <f t="shared" si="25"/>
        <v>-1.4828128117267081E-2</v>
      </c>
      <c r="F407" s="38">
        <f t="shared" si="26"/>
        <v>-1.5070252920998166E-2</v>
      </c>
      <c r="G407" s="38">
        <f t="shared" si="27"/>
        <v>-1.4939163810473024E-2</v>
      </c>
      <c r="AB407"/>
      <c r="AC407"/>
      <c r="AD407"/>
    </row>
    <row r="408" spans="1:30" x14ac:dyDescent="0.25">
      <c r="A408" s="4">
        <v>39668</v>
      </c>
      <c r="B408" s="5">
        <v>28.7</v>
      </c>
      <c r="C408" s="5">
        <f>VLOOKUP($A408,'Daily adjusted prices'!$C$5:$D$528,2,FALSE)</f>
        <v>5840.24</v>
      </c>
      <c r="D408" s="38">
        <f t="shared" si="24"/>
        <v>3.7599421547360734E-2</v>
      </c>
      <c r="E408" s="38">
        <f t="shared" si="25"/>
        <v>3.7451526891805642E-2</v>
      </c>
      <c r="F408" s="38">
        <f t="shared" si="26"/>
        <v>3.6909796528963201E-2</v>
      </c>
      <c r="G408" s="38">
        <f t="shared" si="27"/>
        <v>3.6767250963114069E-2</v>
      </c>
      <c r="AB408"/>
      <c r="AC408"/>
      <c r="AD408"/>
    </row>
    <row r="409" spans="1:30" x14ac:dyDescent="0.25">
      <c r="A409" s="4">
        <v>39671</v>
      </c>
      <c r="B409" s="5">
        <v>29</v>
      </c>
      <c r="C409" s="5">
        <f>VLOOKUP($A409,'Daily adjusted prices'!$C$5:$D$528,2,FALSE)</f>
        <v>5901.32</v>
      </c>
      <c r="D409" s="38">
        <f t="shared" si="24"/>
        <v>1.0452961672473782E-2</v>
      </c>
      <c r="E409" s="38">
        <f t="shared" si="25"/>
        <v>1.0458474309275045E-2</v>
      </c>
      <c r="F409" s="38">
        <f t="shared" si="26"/>
        <v>1.0398707220898517E-2</v>
      </c>
      <c r="G409" s="38">
        <f t="shared" si="27"/>
        <v>1.0404162815540742E-2</v>
      </c>
      <c r="AB409"/>
      <c r="AC409"/>
      <c r="AD409"/>
    </row>
    <row r="410" spans="1:30" x14ac:dyDescent="0.25">
      <c r="A410" s="4">
        <v>39672</v>
      </c>
      <c r="B410" s="5">
        <v>28.79</v>
      </c>
      <c r="C410" s="5">
        <f>VLOOKUP($A410,'Daily adjusted prices'!$C$5:$D$528,2,FALSE)</f>
        <v>5859.94</v>
      </c>
      <c r="D410" s="38">
        <f t="shared" si="24"/>
        <v>-7.2413793103448532E-3</v>
      </c>
      <c r="E410" s="38">
        <f t="shared" si="25"/>
        <v>-7.0119905377101777E-3</v>
      </c>
      <c r="F410" s="38">
        <f t="shared" si="26"/>
        <v>-7.267725362389549E-3</v>
      </c>
      <c r="G410" s="38">
        <f t="shared" si="27"/>
        <v>-7.0366900730208654E-3</v>
      </c>
      <c r="AB410"/>
      <c r="AC410"/>
      <c r="AD410"/>
    </row>
    <row r="411" spans="1:30" x14ac:dyDescent="0.25">
      <c r="A411" s="4">
        <v>39673</v>
      </c>
      <c r="B411" s="5">
        <v>28.38</v>
      </c>
      <c r="C411" s="5">
        <f>VLOOKUP($A411,'Daily adjusted prices'!$C$5:$D$528,2,FALSE)</f>
        <v>5775.22</v>
      </c>
      <c r="D411" s="38">
        <f t="shared" si="24"/>
        <v>-1.4241055922195267E-2</v>
      </c>
      <c r="E411" s="38">
        <f t="shared" si="25"/>
        <v>-1.4457485912824919E-2</v>
      </c>
      <c r="F411" s="38">
        <f t="shared" si="26"/>
        <v>-1.4343432892187966E-2</v>
      </c>
      <c r="G411" s="38">
        <f t="shared" si="27"/>
        <v>-1.4563013708305993E-2</v>
      </c>
      <c r="AB411"/>
      <c r="AC411"/>
      <c r="AD411"/>
    </row>
    <row r="412" spans="1:30" x14ac:dyDescent="0.25">
      <c r="A412" s="4">
        <v>39674</v>
      </c>
      <c r="B412" s="5">
        <v>28.58</v>
      </c>
      <c r="C412" s="5">
        <f>VLOOKUP($A412,'Daily adjusted prices'!$C$5:$D$528,2,FALSE)</f>
        <v>5816.59</v>
      </c>
      <c r="D412" s="38">
        <f t="shared" si="24"/>
        <v>7.0472163495418627E-3</v>
      </c>
      <c r="E412" s="38">
        <f t="shared" si="25"/>
        <v>7.1633634735992491E-3</v>
      </c>
      <c r="F412" s="38">
        <f t="shared" si="26"/>
        <v>7.0225007698246798E-3</v>
      </c>
      <c r="G412" s="38">
        <f t="shared" si="27"/>
        <v>7.137828457356059E-3</v>
      </c>
      <c r="AB412"/>
      <c r="AC412"/>
      <c r="AD412"/>
    </row>
    <row r="413" spans="1:30" x14ac:dyDescent="0.25">
      <c r="A413" s="4">
        <v>39675</v>
      </c>
      <c r="B413" s="5">
        <v>28.85</v>
      </c>
      <c r="C413" s="5">
        <f>VLOOKUP($A413,'Daily adjusted prices'!$C$5:$D$528,2,FALSE)</f>
        <v>5871.77</v>
      </c>
      <c r="D413" s="38">
        <f t="shared" si="24"/>
        <v>9.4471658502450762E-3</v>
      </c>
      <c r="E413" s="38">
        <f t="shared" si="25"/>
        <v>9.486657990334546E-3</v>
      </c>
      <c r="F413" s="38">
        <f t="shared" si="26"/>
        <v>9.4028204523873681E-3</v>
      </c>
      <c r="G413" s="38">
        <f t="shared" si="27"/>
        <v>9.4419422300584983E-3</v>
      </c>
      <c r="AB413"/>
      <c r="AC413"/>
      <c r="AD413"/>
    </row>
    <row r="414" spans="1:30" x14ac:dyDescent="0.25">
      <c r="A414" s="4">
        <v>39678</v>
      </c>
      <c r="B414" s="5">
        <v>28.41</v>
      </c>
      <c r="C414" s="5">
        <f>VLOOKUP($A414,'Daily adjusted prices'!$C$5:$D$528,2,FALSE)</f>
        <v>5783.1</v>
      </c>
      <c r="D414" s="38">
        <f t="shared" si="24"/>
        <v>-1.5251299826689824E-2</v>
      </c>
      <c r="E414" s="38">
        <f t="shared" si="25"/>
        <v>-1.5101068332036172E-2</v>
      </c>
      <c r="F414" s="38">
        <f t="shared" si="26"/>
        <v>-1.5368797088012051E-2</v>
      </c>
      <c r="G414" s="38">
        <f t="shared" si="27"/>
        <v>-1.5216250518243588E-2</v>
      </c>
      <c r="AB414"/>
      <c r="AC414"/>
      <c r="AD414"/>
    </row>
    <row r="415" spans="1:30" x14ac:dyDescent="0.25">
      <c r="A415" s="4">
        <v>39679</v>
      </c>
      <c r="B415" s="5">
        <v>27.79</v>
      </c>
      <c r="C415" s="5">
        <f>VLOOKUP($A415,'Daily adjusted prices'!$C$5:$D$528,2,FALSE)</f>
        <v>5656.99</v>
      </c>
      <c r="D415" s="38">
        <f t="shared" si="24"/>
        <v>-2.1823301654347094E-2</v>
      </c>
      <c r="E415" s="38">
        <f t="shared" si="25"/>
        <v>-2.1806643495703049E-2</v>
      </c>
      <c r="F415" s="38">
        <f t="shared" si="26"/>
        <v>-2.2064952111684251E-2</v>
      </c>
      <c r="G415" s="38">
        <f t="shared" si="27"/>
        <v>-2.2047922451469252E-2</v>
      </c>
      <c r="AB415"/>
      <c r="AC415"/>
      <c r="AD415"/>
    </row>
    <row r="416" spans="1:30" x14ac:dyDescent="0.25">
      <c r="A416" s="4">
        <v>39680</v>
      </c>
      <c r="B416" s="5">
        <v>27.74</v>
      </c>
      <c r="C416" s="5">
        <f>VLOOKUP($A416,'Daily adjusted prices'!$C$5:$D$528,2,FALSE)</f>
        <v>5645.17</v>
      </c>
      <c r="D416" s="38">
        <f t="shared" si="24"/>
        <v>-1.7992083483268084E-3</v>
      </c>
      <c r="E416" s="38">
        <f t="shared" si="25"/>
        <v>-2.0894503967656686E-3</v>
      </c>
      <c r="F416" s="38">
        <f t="shared" si="26"/>
        <v>-1.8008288677268921E-3</v>
      </c>
      <c r="G416" s="38">
        <f t="shared" si="27"/>
        <v>-2.0916363437285547E-3</v>
      </c>
      <c r="AB416"/>
      <c r="AC416"/>
      <c r="AD416"/>
    </row>
    <row r="417" spans="1:30" x14ac:dyDescent="0.25">
      <c r="A417" s="4">
        <v>39681</v>
      </c>
      <c r="B417" s="5">
        <v>27.83</v>
      </c>
      <c r="C417" s="5">
        <f>VLOOKUP($A417,'Daily adjusted prices'!$C$5:$D$528,2,FALSE)</f>
        <v>5664.88</v>
      </c>
      <c r="D417" s="38">
        <f t="shared" si="24"/>
        <v>3.2444124008652597E-3</v>
      </c>
      <c r="E417" s="38">
        <f t="shared" si="25"/>
        <v>3.4914803274304074E-3</v>
      </c>
      <c r="F417" s="38">
        <f t="shared" si="26"/>
        <v>3.2391606511139631E-3</v>
      </c>
      <c r="G417" s="38">
        <f t="shared" si="27"/>
        <v>3.4853992604983041E-3</v>
      </c>
      <c r="AB417"/>
      <c r="AC417"/>
      <c r="AD417"/>
    </row>
    <row r="418" spans="1:30" x14ac:dyDescent="0.25">
      <c r="A418" s="4">
        <v>39682</v>
      </c>
      <c r="B418" s="5">
        <v>28.19</v>
      </c>
      <c r="C418" s="5">
        <f>VLOOKUP($A418,'Daily adjusted prices'!$C$5:$D$528,2,FALSE)</f>
        <v>5737.78</v>
      </c>
      <c r="D418" s="38">
        <f t="shared" si="24"/>
        <v>1.2935680919870851E-2</v>
      </c>
      <c r="E418" s="38">
        <f t="shared" si="25"/>
        <v>1.2868763327731569E-2</v>
      </c>
      <c r="F418" s="38">
        <f t="shared" si="26"/>
        <v>1.2852729588221975E-2</v>
      </c>
      <c r="G418" s="38">
        <f t="shared" si="27"/>
        <v>1.2786664383997908E-2</v>
      </c>
      <c r="AB418"/>
      <c r="AC418"/>
      <c r="AD418"/>
    </row>
    <row r="419" spans="1:30" x14ac:dyDescent="0.25">
      <c r="A419" s="4">
        <v>39685</v>
      </c>
      <c r="B419" s="5">
        <v>27.42</v>
      </c>
      <c r="C419" s="5">
        <f>VLOOKUP($A419,'Daily adjusted prices'!$C$5:$D$528,2,FALSE)</f>
        <v>5580.15</v>
      </c>
      <c r="D419" s="38">
        <f t="shared" si="24"/>
        <v>-2.7314650585313904E-2</v>
      </c>
      <c r="E419" s="38">
        <f t="shared" si="25"/>
        <v>-2.7472297648219346E-2</v>
      </c>
      <c r="F419" s="38">
        <f t="shared" si="26"/>
        <v>-2.7694630991852813E-2</v>
      </c>
      <c r="G419" s="38">
        <f t="shared" si="27"/>
        <v>-2.7856718186473912E-2</v>
      </c>
      <c r="AB419"/>
      <c r="AC419"/>
      <c r="AD419"/>
    </row>
    <row r="420" spans="1:30" x14ac:dyDescent="0.25">
      <c r="A420" s="4">
        <v>39686</v>
      </c>
      <c r="B420" s="5">
        <v>27.37</v>
      </c>
      <c r="C420" s="5">
        <f>VLOOKUP($A420,'Daily adjusted prices'!$C$5:$D$528,2,FALSE)</f>
        <v>5570.3</v>
      </c>
      <c r="D420" s="38">
        <f t="shared" si="24"/>
        <v>-1.8234865061999006E-3</v>
      </c>
      <c r="E420" s="38">
        <f t="shared" si="25"/>
        <v>-1.765185523686541E-3</v>
      </c>
      <c r="F420" s="38">
        <f t="shared" si="26"/>
        <v>-1.8251510815806705E-3</v>
      </c>
      <c r="G420" s="38">
        <f t="shared" si="27"/>
        <v>-1.766745299452384E-3</v>
      </c>
      <c r="AB420"/>
      <c r="AC420"/>
      <c r="AD420"/>
    </row>
    <row r="421" spans="1:30" x14ac:dyDescent="0.25">
      <c r="A421" s="4">
        <v>39687</v>
      </c>
      <c r="B421" s="5">
        <v>27.32</v>
      </c>
      <c r="C421" s="5">
        <f>VLOOKUP($A421,'Daily adjusted prices'!$C$5:$D$528,2,FALSE)</f>
        <v>5560.44</v>
      </c>
      <c r="D421" s="38">
        <f t="shared" si="24"/>
        <v>-1.8268176835951611E-3</v>
      </c>
      <c r="E421" s="38">
        <f t="shared" si="25"/>
        <v>-1.7701021488969459E-3</v>
      </c>
      <c r="F421" s="38">
        <f t="shared" si="26"/>
        <v>-1.8284883499983778E-3</v>
      </c>
      <c r="G421" s="38">
        <f t="shared" si="27"/>
        <v>-1.7716706308945642E-3</v>
      </c>
      <c r="AB421"/>
      <c r="AC421"/>
      <c r="AD421"/>
    </row>
    <row r="422" spans="1:30" x14ac:dyDescent="0.25">
      <c r="A422" s="4">
        <v>39688</v>
      </c>
      <c r="B422" s="5">
        <v>27.91</v>
      </c>
      <c r="C422" s="5">
        <f>VLOOKUP($A422,'Daily adjusted prices'!$C$5:$D$528,2,FALSE)</f>
        <v>5680.64</v>
      </c>
      <c r="D422" s="38">
        <f t="shared" si="24"/>
        <v>2.1595900439238758E-2</v>
      </c>
      <c r="E422" s="38">
        <f t="shared" si="25"/>
        <v>2.1616994338577555E-2</v>
      </c>
      <c r="F422" s="38">
        <f t="shared" si="26"/>
        <v>2.1366012845641592E-2</v>
      </c>
      <c r="G422" s="38">
        <f t="shared" si="27"/>
        <v>2.1386660619932229E-2</v>
      </c>
      <c r="AB422"/>
      <c r="AC422"/>
      <c r="AD422"/>
    </row>
    <row r="423" spans="1:30" x14ac:dyDescent="0.25">
      <c r="A423" s="4">
        <v>39689</v>
      </c>
      <c r="B423" s="5">
        <v>27.2</v>
      </c>
      <c r="C423" s="5">
        <f>VLOOKUP($A423,'Daily adjusted prices'!$C$5:$D$528,2,FALSE)</f>
        <v>5536.8</v>
      </c>
      <c r="D423" s="38">
        <f t="shared" si="24"/>
        <v>-2.5438910784664981E-2</v>
      </c>
      <c r="E423" s="38">
        <f t="shared" si="25"/>
        <v>-2.532109058134302E-2</v>
      </c>
      <c r="F423" s="38">
        <f t="shared" si="26"/>
        <v>-2.5768074246279155E-2</v>
      </c>
      <c r="G423" s="38">
        <f t="shared" si="27"/>
        <v>-2.56471858964115E-2</v>
      </c>
      <c r="AB423"/>
      <c r="AC423"/>
      <c r="AD423"/>
    </row>
    <row r="424" spans="1:30" x14ac:dyDescent="0.25">
      <c r="A424" s="4">
        <v>39693</v>
      </c>
      <c r="B424" s="5">
        <v>27.62</v>
      </c>
      <c r="C424" s="5">
        <f>VLOOKUP($A424,'Daily adjusted prices'!$C$5:$D$528,2,FALSE)</f>
        <v>5621.53</v>
      </c>
      <c r="D424" s="38">
        <f t="shared" si="24"/>
        <v>1.5441176470588402E-2</v>
      </c>
      <c r="E424" s="38">
        <f t="shared" si="25"/>
        <v>1.5303063141164586E-2</v>
      </c>
      <c r="F424" s="38">
        <f t="shared" si="26"/>
        <v>1.532317467919459E-2</v>
      </c>
      <c r="G424" s="38">
        <f t="shared" si="27"/>
        <v>1.5187152301838818E-2</v>
      </c>
      <c r="AB424"/>
      <c r="AC424"/>
      <c r="AD424"/>
    </row>
    <row r="425" spans="1:30" x14ac:dyDescent="0.25">
      <c r="A425" s="4">
        <v>39694</v>
      </c>
      <c r="B425" s="5">
        <v>27.66</v>
      </c>
      <c r="C425" s="5">
        <f>VLOOKUP($A425,'Daily adjusted prices'!$C$5:$D$528,2,FALSE)</f>
        <v>5629.41</v>
      </c>
      <c r="D425" s="38">
        <f t="shared" si="24"/>
        <v>1.4482259232440065E-3</v>
      </c>
      <c r="E425" s="38">
        <f t="shared" si="25"/>
        <v>1.4017536151189613E-3</v>
      </c>
      <c r="F425" s="38">
        <f t="shared" si="26"/>
        <v>1.4471782554660718E-3</v>
      </c>
      <c r="G425" s="38">
        <f t="shared" si="27"/>
        <v>1.4007720756641312E-3</v>
      </c>
      <c r="AB425"/>
      <c r="AC425"/>
      <c r="AD425"/>
    </row>
    <row r="426" spans="1:30" x14ac:dyDescent="0.25">
      <c r="A426" s="4">
        <v>39695</v>
      </c>
      <c r="B426" s="5">
        <v>26.82</v>
      </c>
      <c r="C426" s="5">
        <f>VLOOKUP($A426,'Daily adjusted prices'!$C$5:$D$528,2,FALSE)</f>
        <v>5457.98</v>
      </c>
      <c r="D426" s="38">
        <f t="shared" si="24"/>
        <v>-3.0368763557483747E-2</v>
      </c>
      <c r="E426" s="38">
        <f t="shared" si="25"/>
        <v>-3.0452569629854653E-2</v>
      </c>
      <c r="F426" s="38">
        <f t="shared" si="26"/>
        <v>-3.0839448383079702E-2</v>
      </c>
      <c r="G426" s="38">
        <f t="shared" si="27"/>
        <v>-3.0925882989500813E-2</v>
      </c>
      <c r="AB426"/>
      <c r="AC426"/>
      <c r="AD426"/>
    </row>
    <row r="427" spans="1:30" x14ac:dyDescent="0.25">
      <c r="A427" s="4">
        <v>39696</v>
      </c>
      <c r="B427" s="5">
        <v>26.99</v>
      </c>
      <c r="C427" s="5">
        <f>VLOOKUP($A427,'Daily adjusted prices'!$C$5:$D$528,2,FALSE)</f>
        <v>5493.45</v>
      </c>
      <c r="D427" s="38">
        <f t="shared" si="24"/>
        <v>6.3385533184190379E-3</v>
      </c>
      <c r="E427" s="38">
        <f t="shared" si="25"/>
        <v>6.4987412925661125E-3</v>
      </c>
      <c r="F427" s="38">
        <f t="shared" si="26"/>
        <v>6.3185491763807691E-3</v>
      </c>
      <c r="G427" s="38">
        <f t="shared" si="27"/>
        <v>6.4777155182546321E-3</v>
      </c>
      <c r="AB427"/>
      <c r="AC427"/>
      <c r="AD427"/>
    </row>
    <row r="428" spans="1:30" x14ac:dyDescent="0.25">
      <c r="A428" s="4">
        <v>39699</v>
      </c>
      <c r="B428" s="5">
        <v>28.16</v>
      </c>
      <c r="C428" s="5">
        <f>VLOOKUP($A428,'Daily adjusted prices'!$C$5:$D$528,2,FALSE)</f>
        <v>5731.87</v>
      </c>
      <c r="D428" s="38">
        <f t="shared" si="24"/>
        <v>4.3349388662467625E-2</v>
      </c>
      <c r="E428" s="38">
        <f t="shared" si="25"/>
        <v>4.3400777289317238E-2</v>
      </c>
      <c r="F428" s="38">
        <f t="shared" si="26"/>
        <v>4.2436104259928407E-2</v>
      </c>
      <c r="G428" s="38">
        <f t="shared" si="27"/>
        <v>4.2485356564012026E-2</v>
      </c>
      <c r="AB428"/>
      <c r="AC428"/>
      <c r="AD428"/>
    </row>
    <row r="429" spans="1:30" x14ac:dyDescent="0.25">
      <c r="A429" s="4">
        <v>39700</v>
      </c>
      <c r="B429" s="5">
        <v>27.22</v>
      </c>
      <c r="C429" s="5">
        <f>VLOOKUP($A429,'Daily adjusted prices'!$C$5:$D$528,2,FALSE)</f>
        <v>5540.74</v>
      </c>
      <c r="D429" s="38">
        <f t="shared" si="24"/>
        <v>-3.3380681818181879E-2</v>
      </c>
      <c r="E429" s="38">
        <f t="shared" si="25"/>
        <v>-3.334513867202149E-2</v>
      </c>
      <c r="F429" s="38">
        <f t="shared" si="26"/>
        <v>-3.3950534066521702E-2</v>
      </c>
      <c r="G429" s="38">
        <f t="shared" si="27"/>
        <v>-3.3913764169586122E-2</v>
      </c>
      <c r="AB429"/>
      <c r="AC429"/>
      <c r="AD429"/>
    </row>
    <row r="430" spans="1:30" x14ac:dyDescent="0.25">
      <c r="A430" s="4">
        <v>39701</v>
      </c>
      <c r="B430" s="5">
        <v>27.19</v>
      </c>
      <c r="C430" s="5">
        <f>VLOOKUP($A430,'Daily adjusted prices'!$C$5:$D$528,2,FALSE)</f>
        <v>5534.83</v>
      </c>
      <c r="D430" s="38">
        <f t="shared" si="24"/>
        <v>-1.1021307861864837E-3</v>
      </c>
      <c r="E430" s="38">
        <f t="shared" si="25"/>
        <v>-1.0666445276262815E-3</v>
      </c>
      <c r="F430" s="38">
        <f t="shared" si="26"/>
        <v>-1.102738578940524E-3</v>
      </c>
      <c r="G430" s="38">
        <f t="shared" si="27"/>
        <v>-1.0672137977423442E-3</v>
      </c>
      <c r="AB430"/>
      <c r="AC430"/>
      <c r="AD430"/>
    </row>
    <row r="431" spans="1:30" x14ac:dyDescent="0.25">
      <c r="A431" s="4">
        <v>39702</v>
      </c>
      <c r="B431" s="5">
        <v>27.26</v>
      </c>
      <c r="C431" s="5">
        <f>VLOOKUP($A431,'Daily adjusted prices'!$C$5:$D$528,2,FALSE)</f>
        <v>5548.62</v>
      </c>
      <c r="D431" s="38">
        <f t="shared" si="24"/>
        <v>2.5744759102610537E-3</v>
      </c>
      <c r="E431" s="38">
        <f t="shared" si="25"/>
        <v>2.4914947703904566E-3</v>
      </c>
      <c r="F431" s="38">
        <f t="shared" si="26"/>
        <v>2.5711676240071386E-3</v>
      </c>
      <c r="G431" s="38">
        <f t="shared" si="27"/>
        <v>2.4883961430370596E-3</v>
      </c>
      <c r="AB431"/>
      <c r="AC431"/>
      <c r="AD431"/>
    </row>
    <row r="432" spans="1:30" x14ac:dyDescent="0.25">
      <c r="A432" s="4">
        <v>39703</v>
      </c>
      <c r="B432" s="5">
        <v>25.9</v>
      </c>
      <c r="C432" s="5">
        <f>VLOOKUP($A432,'Daily adjusted prices'!$C$5:$D$528,2,FALSE)</f>
        <v>5270.8</v>
      </c>
      <c r="D432" s="38">
        <f t="shared" si="24"/>
        <v>-4.9889948642700022E-2</v>
      </c>
      <c r="E432" s="38">
        <f t="shared" si="25"/>
        <v>-5.0070107522230733E-2</v>
      </c>
      <c r="F432" s="38">
        <f t="shared" si="26"/>
        <v>-5.1177457562894588E-2</v>
      </c>
      <c r="G432" s="38">
        <f t="shared" si="27"/>
        <v>-5.1367094502533857E-2</v>
      </c>
      <c r="AB432"/>
      <c r="AC432"/>
      <c r="AD432"/>
    </row>
    <row r="433" spans="1:30" x14ac:dyDescent="0.25">
      <c r="A433" s="4">
        <v>39706</v>
      </c>
      <c r="B433" s="5">
        <v>23.82</v>
      </c>
      <c r="C433" s="5">
        <f>VLOOKUP($A433,'Daily adjusted prices'!$C$5:$D$528,2,FALSE)</f>
        <v>4847.16</v>
      </c>
      <c r="D433" s="38">
        <f t="shared" si="24"/>
        <v>-8.0308880308880282E-2</v>
      </c>
      <c r="E433" s="38">
        <f t="shared" si="25"/>
        <v>-8.0374895651514011E-2</v>
      </c>
      <c r="F433" s="38">
        <f t="shared" si="26"/>
        <v>-8.3717404778337987E-2</v>
      </c>
      <c r="G433" s="38">
        <f t="shared" si="27"/>
        <v>-8.3789187261196857E-2</v>
      </c>
      <c r="AB433"/>
      <c r="AC433"/>
      <c r="AD433"/>
    </row>
    <row r="434" spans="1:30" x14ac:dyDescent="0.25">
      <c r="A434" s="4">
        <v>39707</v>
      </c>
      <c r="B434" s="5">
        <v>24.26</v>
      </c>
      <c r="C434" s="5">
        <f>VLOOKUP($A434,'Daily adjusted prices'!$C$5:$D$528,2,FALSE)</f>
        <v>4937.8</v>
      </c>
      <c r="D434" s="38">
        <f t="shared" si="24"/>
        <v>1.8471872376154552E-2</v>
      </c>
      <c r="E434" s="38">
        <f t="shared" si="25"/>
        <v>1.8699609668341832E-2</v>
      </c>
      <c r="F434" s="38">
        <f t="shared" si="26"/>
        <v>1.8303339588750085E-2</v>
      </c>
      <c r="G434" s="38">
        <f t="shared" si="27"/>
        <v>1.8526921447364578E-2</v>
      </c>
      <c r="AB434"/>
      <c r="AC434"/>
      <c r="AD434"/>
    </row>
    <row r="435" spans="1:30" x14ac:dyDescent="0.25">
      <c r="A435" s="4">
        <v>39708</v>
      </c>
      <c r="B435" s="5">
        <v>22.64</v>
      </c>
      <c r="C435" s="5">
        <f>VLOOKUP($A435,'Daily adjusted prices'!$C$5:$D$528,2,FALSE)</f>
        <v>4608.75</v>
      </c>
      <c r="D435" s="38">
        <f t="shared" si="24"/>
        <v>-6.6776586974443553E-2</v>
      </c>
      <c r="E435" s="38">
        <f t="shared" si="25"/>
        <v>-6.6638989023451778E-2</v>
      </c>
      <c r="F435" s="38">
        <f t="shared" si="26"/>
        <v>-6.9110650180921912E-2</v>
      </c>
      <c r="G435" s="38">
        <f t="shared" si="27"/>
        <v>-6.8963217308910696E-2</v>
      </c>
      <c r="AB435"/>
      <c r="AC435"/>
      <c r="AD435"/>
    </row>
    <row r="436" spans="1:30" x14ac:dyDescent="0.25">
      <c r="A436" s="4">
        <v>39709</v>
      </c>
      <c r="B436" s="5">
        <v>24.32</v>
      </c>
      <c r="C436" s="5">
        <f>VLOOKUP($A436,'Daily adjusted prices'!$C$5:$D$528,2,FALSE)</f>
        <v>4945.68</v>
      </c>
      <c r="D436" s="38">
        <f t="shared" si="24"/>
        <v>7.4204946996466514E-2</v>
      </c>
      <c r="E436" s="38">
        <f t="shared" si="25"/>
        <v>7.3106590724166143E-2</v>
      </c>
      <c r="F436" s="38">
        <f t="shared" si="26"/>
        <v>7.1580803762984146E-2</v>
      </c>
      <c r="G436" s="38">
        <f t="shared" si="27"/>
        <v>7.0557797693491422E-2</v>
      </c>
      <c r="AB436"/>
      <c r="AC436"/>
      <c r="AD436"/>
    </row>
    <row r="437" spans="1:30" x14ac:dyDescent="0.25">
      <c r="A437" s="4">
        <v>39710</v>
      </c>
      <c r="B437" s="5">
        <v>26.12</v>
      </c>
      <c r="C437" s="5">
        <f>VLOOKUP($A437,'Daily adjusted prices'!$C$5:$D$528,2,FALSE)</f>
        <v>5310.77</v>
      </c>
      <c r="D437" s="38">
        <f t="shared" si="24"/>
        <v>7.4013157894736947E-2</v>
      </c>
      <c r="E437" s="38">
        <f t="shared" si="25"/>
        <v>7.3819980265605656E-2</v>
      </c>
      <c r="F437" s="38">
        <f t="shared" si="26"/>
        <v>7.140224731026415E-2</v>
      </c>
      <c r="G437" s="38">
        <f t="shared" si="27"/>
        <v>7.1222365897485831E-2</v>
      </c>
      <c r="AB437"/>
      <c r="AC437"/>
      <c r="AD437"/>
    </row>
    <row r="438" spans="1:30" x14ac:dyDescent="0.25">
      <c r="A438" s="4">
        <v>39713</v>
      </c>
      <c r="B438" s="5">
        <v>25.66</v>
      </c>
      <c r="C438" s="5">
        <f>VLOOKUP($A438,'Daily adjusted prices'!$C$5:$D$528,2,FALSE)</f>
        <v>5217.01</v>
      </c>
      <c r="D438" s="38">
        <f t="shared" si="24"/>
        <v>-1.7611026033690691E-2</v>
      </c>
      <c r="E438" s="38">
        <f t="shared" si="25"/>
        <v>-1.7654690374465543E-2</v>
      </c>
      <c r="F438" s="38">
        <f t="shared" si="26"/>
        <v>-1.7767945220739975E-2</v>
      </c>
      <c r="G438" s="38">
        <f t="shared" si="27"/>
        <v>-1.7812393308348256E-2</v>
      </c>
      <c r="AB438"/>
      <c r="AC438"/>
      <c r="AD438"/>
    </row>
    <row r="439" spans="1:30" x14ac:dyDescent="0.25">
      <c r="A439" s="4">
        <v>39714</v>
      </c>
      <c r="B439" s="5">
        <v>24.48</v>
      </c>
      <c r="C439" s="5">
        <f>VLOOKUP($A439,'Daily adjusted prices'!$C$5:$D$528,2,FALSE)</f>
        <v>4977.6000000000004</v>
      </c>
      <c r="D439" s="38">
        <f t="shared" si="24"/>
        <v>-4.5985970381917318E-2</v>
      </c>
      <c r="E439" s="38">
        <f t="shared" si="25"/>
        <v>-4.5890270480600903E-2</v>
      </c>
      <c r="F439" s="38">
        <f t="shared" si="26"/>
        <v>-4.7076901543364968E-2</v>
      </c>
      <c r="G439" s="38">
        <f t="shared" si="27"/>
        <v>-4.6976593687610459E-2</v>
      </c>
      <c r="AB439"/>
      <c r="AC439"/>
      <c r="AD439"/>
    </row>
    <row r="440" spans="1:30" x14ac:dyDescent="0.25">
      <c r="A440" s="4">
        <v>39715</v>
      </c>
      <c r="B440" s="5">
        <v>24.13</v>
      </c>
      <c r="C440" s="5">
        <f>VLOOKUP($A440,'Daily adjusted prices'!$C$5:$D$528,2,FALSE)</f>
        <v>4905.78</v>
      </c>
      <c r="D440" s="38">
        <f t="shared" si="24"/>
        <v>-1.4297385620915093E-2</v>
      </c>
      <c r="E440" s="38">
        <f t="shared" si="25"/>
        <v>-1.4428640308582596E-2</v>
      </c>
      <c r="F440" s="38">
        <f t="shared" si="26"/>
        <v>-1.4400578007185029E-2</v>
      </c>
      <c r="G440" s="38">
        <f t="shared" si="27"/>
        <v>-1.4533745379745061E-2</v>
      </c>
      <c r="AB440"/>
      <c r="AC440"/>
      <c r="AD440"/>
    </row>
    <row r="441" spans="1:30" x14ac:dyDescent="0.25">
      <c r="A441" s="4">
        <v>39716</v>
      </c>
      <c r="B441" s="5">
        <v>25.2</v>
      </c>
      <c r="C441" s="5">
        <f>VLOOKUP($A441,'Daily adjusted prices'!$C$5:$D$528,2,FALSE)</f>
        <v>5123.24</v>
      </c>
      <c r="D441" s="38">
        <f t="shared" si="24"/>
        <v>4.4343141317861656E-2</v>
      </c>
      <c r="E441" s="38">
        <f t="shared" si="25"/>
        <v>4.4327303711132693E-2</v>
      </c>
      <c r="F441" s="38">
        <f t="shared" si="26"/>
        <v>4.3388114880437326E-2</v>
      </c>
      <c r="G441" s="38">
        <f t="shared" si="27"/>
        <v>4.3372949628526038E-2</v>
      </c>
      <c r="AB441"/>
      <c r="AC441"/>
      <c r="AD441"/>
    </row>
    <row r="442" spans="1:30" x14ac:dyDescent="0.25">
      <c r="A442" s="4">
        <v>39717</v>
      </c>
      <c r="B442" s="5">
        <v>24.77</v>
      </c>
      <c r="C442" s="5">
        <f>VLOOKUP($A442,'Daily adjusted prices'!$C$5:$D$528,2,FALSE)</f>
        <v>5037.45</v>
      </c>
      <c r="D442" s="38">
        <f t="shared" si="24"/>
        <v>-1.7063492063492003E-2</v>
      </c>
      <c r="E442" s="38">
        <f t="shared" si="25"/>
        <v>-1.6745262763407487E-2</v>
      </c>
      <c r="F442" s="38">
        <f t="shared" si="26"/>
        <v>-1.7210751016109371E-2</v>
      </c>
      <c r="G442" s="38">
        <f t="shared" si="27"/>
        <v>-1.6887049744786459E-2</v>
      </c>
      <c r="AB442"/>
      <c r="AC442"/>
      <c r="AD442"/>
    </row>
    <row r="443" spans="1:30" x14ac:dyDescent="0.25">
      <c r="A443" s="4">
        <v>39720</v>
      </c>
      <c r="B443" s="5">
        <v>22.66</v>
      </c>
      <c r="C443" s="5">
        <f>VLOOKUP($A443,'Daily adjusted prices'!$C$5:$D$528,2,FALSE)</f>
        <v>4608.5200000000004</v>
      </c>
      <c r="D443" s="38">
        <f t="shared" si="24"/>
        <v>-8.5183689947517127E-2</v>
      </c>
      <c r="E443" s="38">
        <f t="shared" si="25"/>
        <v>-8.514823968476104E-2</v>
      </c>
      <c r="F443" s="38">
        <f t="shared" si="26"/>
        <v>-8.90319879014079E-2</v>
      </c>
      <c r="G443" s="38">
        <f t="shared" si="27"/>
        <v>-8.8993237416186394E-2</v>
      </c>
      <c r="AB443"/>
      <c r="AC443"/>
      <c r="AD443"/>
    </row>
    <row r="444" spans="1:30" x14ac:dyDescent="0.25">
      <c r="A444" s="4">
        <v>39721</v>
      </c>
      <c r="B444" s="5">
        <v>25.02</v>
      </c>
      <c r="C444" s="5">
        <f>VLOOKUP($A444,'Daily adjusted prices'!$C$5:$D$528,2,FALSE)</f>
        <v>5087.33</v>
      </c>
      <c r="D444" s="38">
        <f t="shared" si="24"/>
        <v>0.10414827890556033</v>
      </c>
      <c r="E444" s="38">
        <f t="shared" si="25"/>
        <v>0.10389669568538262</v>
      </c>
      <c r="F444" s="38">
        <f t="shared" si="26"/>
        <v>9.9074249438904707E-2</v>
      </c>
      <c r="G444" s="38">
        <f t="shared" si="27"/>
        <v>9.8846370727953173E-2</v>
      </c>
      <c r="AB444"/>
      <c r="AC444"/>
      <c r="AD444"/>
    </row>
    <row r="445" spans="1:30" x14ac:dyDescent="0.25">
      <c r="A445" s="4">
        <v>39722</v>
      </c>
      <c r="B445" s="5">
        <v>24.04</v>
      </c>
      <c r="C445" s="5">
        <f>VLOOKUP($A445,'Daily adjusted prices'!$C$5:$D$528,2,FALSE)</f>
        <v>4887.83</v>
      </c>
      <c r="D445" s="38">
        <f t="shared" si="24"/>
        <v>-3.9168665067945696E-2</v>
      </c>
      <c r="E445" s="38">
        <f t="shared" si="25"/>
        <v>-3.9215069594463081E-2</v>
      </c>
      <c r="F445" s="38">
        <f t="shared" si="26"/>
        <v>-3.9956395371758303E-2</v>
      </c>
      <c r="G445" s="38">
        <f t="shared" si="27"/>
        <v>-4.0004692763244275E-2</v>
      </c>
      <c r="AB445"/>
      <c r="AC445"/>
      <c r="AD445"/>
    </row>
    <row r="446" spans="1:30" x14ac:dyDescent="0.25">
      <c r="A446" s="4">
        <v>39723</v>
      </c>
      <c r="B446" s="5">
        <v>21.73</v>
      </c>
      <c r="C446" s="5">
        <f>VLOOKUP($A446,'Daily adjusted prices'!$C$5:$D$528,2,FALSE)</f>
        <v>4418.99</v>
      </c>
      <c r="D446" s="38">
        <f t="shared" si="24"/>
        <v>-9.6089850249583941E-2</v>
      </c>
      <c r="E446" s="38">
        <f t="shared" si="25"/>
        <v>-9.5919866280128385E-2</v>
      </c>
      <c r="F446" s="38">
        <f t="shared" si="26"/>
        <v>-0.10102531539866846</v>
      </c>
      <c r="G446" s="38">
        <f t="shared" si="27"/>
        <v>-0.10083727902312983</v>
      </c>
      <c r="AB446"/>
      <c r="AC446"/>
      <c r="AD446"/>
    </row>
    <row r="447" spans="1:30" x14ac:dyDescent="0.25">
      <c r="A447" s="4">
        <v>39724</v>
      </c>
      <c r="B447" s="5">
        <v>21.16</v>
      </c>
      <c r="C447" s="5">
        <f>VLOOKUP($A447,'Daily adjusted prices'!$C$5:$D$528,2,FALSE)</f>
        <v>4303.28</v>
      </c>
      <c r="D447" s="38">
        <f t="shared" si="24"/>
        <v>-2.6231017027151471E-2</v>
      </c>
      <c r="E447" s="38">
        <f t="shared" si="25"/>
        <v>-2.6184716417099851E-2</v>
      </c>
      <c r="F447" s="38">
        <f t="shared" si="26"/>
        <v>-2.6581187278239708E-2</v>
      </c>
      <c r="G447" s="38">
        <f t="shared" si="27"/>
        <v>-2.653364057039715E-2</v>
      </c>
      <c r="AB447"/>
      <c r="AC447"/>
      <c r="AD447"/>
    </row>
    <row r="448" spans="1:30" x14ac:dyDescent="0.25">
      <c r="A448" s="4">
        <v>39727</v>
      </c>
      <c r="B448" s="5">
        <v>20.98</v>
      </c>
      <c r="C448" s="5">
        <f>VLOOKUP($A448,'Daily adjusted prices'!$C$5:$D$528,2,FALSE)</f>
        <v>4265.38</v>
      </c>
      <c r="D448" s="38">
        <f t="shared" si="24"/>
        <v>-8.5066162570888171E-3</v>
      </c>
      <c r="E448" s="38">
        <f t="shared" si="25"/>
        <v>-8.8072354111281559E-3</v>
      </c>
      <c r="F448" s="38">
        <f t="shared" si="26"/>
        <v>-8.5430040219474854E-3</v>
      </c>
      <c r="G448" s="38">
        <f t="shared" si="27"/>
        <v>-8.8462483418777476E-3</v>
      </c>
      <c r="AB448"/>
      <c r="AC448"/>
      <c r="AD448"/>
    </row>
    <row r="449" spans="1:30" x14ac:dyDescent="0.25">
      <c r="A449" s="4">
        <v>39728</v>
      </c>
      <c r="B449" s="5">
        <v>19.920000000000002</v>
      </c>
      <c r="C449" s="5">
        <f>VLOOKUP($A449,'Daily adjusted prices'!$C$5:$D$528,2,FALSE)</f>
        <v>4049.91</v>
      </c>
      <c r="D449" s="38">
        <f t="shared" si="24"/>
        <v>-5.0524308865586232E-2</v>
      </c>
      <c r="E449" s="38">
        <f t="shared" si="25"/>
        <v>-5.0516014985769186E-2</v>
      </c>
      <c r="F449" s="38">
        <f t="shared" si="26"/>
        <v>-5.1845350811698901E-2</v>
      </c>
      <c r="G449" s="38">
        <f t="shared" si="27"/>
        <v>-5.1836615629039393E-2</v>
      </c>
      <c r="AB449"/>
      <c r="AC449"/>
      <c r="AD449"/>
    </row>
    <row r="450" spans="1:30" x14ac:dyDescent="0.25">
      <c r="A450" s="4">
        <v>39729</v>
      </c>
      <c r="B450" s="5">
        <v>20.260000000000002</v>
      </c>
      <c r="C450" s="5">
        <f>VLOOKUP($A450,'Daily adjusted prices'!$C$5:$D$528,2,FALSE)</f>
        <v>4119.74</v>
      </c>
      <c r="D450" s="38">
        <f t="shared" si="24"/>
        <v>1.7068273092369468E-2</v>
      </c>
      <c r="E450" s="38">
        <f t="shared" si="25"/>
        <v>1.7242358472163488E-2</v>
      </c>
      <c r="F450" s="38">
        <f t="shared" si="26"/>
        <v>1.6924246664085138E-2</v>
      </c>
      <c r="G450" s="38">
        <f t="shared" si="27"/>
        <v>1.7095395924692482E-2</v>
      </c>
      <c r="AB450"/>
      <c r="AC450"/>
      <c r="AD450"/>
    </row>
    <row r="451" spans="1:30" x14ac:dyDescent="0.25">
      <c r="A451" s="4">
        <v>39730</v>
      </c>
      <c r="B451" s="5">
        <v>18.649999999999999</v>
      </c>
      <c r="C451" s="5">
        <f>VLOOKUP($A451,'Daily adjusted prices'!$C$5:$D$528,2,FALSE)</f>
        <v>3792.56</v>
      </c>
      <c r="D451" s="38">
        <f t="shared" si="24"/>
        <v>-7.9466929911155115E-2</v>
      </c>
      <c r="E451" s="38">
        <f t="shared" si="25"/>
        <v>-7.9417633151606659E-2</v>
      </c>
      <c r="F451" s="38">
        <f t="shared" si="26"/>
        <v>-8.2802352730712916E-2</v>
      </c>
      <c r="G451" s="38">
        <f t="shared" si="27"/>
        <v>-8.2748801759849028E-2</v>
      </c>
      <c r="AB451"/>
      <c r="AC451"/>
      <c r="AD451"/>
    </row>
    <row r="452" spans="1:30" x14ac:dyDescent="0.25">
      <c r="A452" s="4">
        <v>39731</v>
      </c>
      <c r="B452" s="5">
        <v>21.09</v>
      </c>
      <c r="C452" s="5">
        <f>VLOOKUP($A452,'Daily adjusted prices'!$C$5:$D$528,2,FALSE)</f>
        <v>4289.32</v>
      </c>
      <c r="D452" s="38">
        <f t="shared" si="24"/>
        <v>0.13083109919571045</v>
      </c>
      <c r="E452" s="38">
        <f t="shared" si="25"/>
        <v>0.13098276625814753</v>
      </c>
      <c r="F452" s="38">
        <f t="shared" si="26"/>
        <v>0.12295284840085868</v>
      </c>
      <c r="G452" s="38">
        <f t="shared" si="27"/>
        <v>0.12308695940351978</v>
      </c>
      <c r="AB452"/>
      <c r="AC452"/>
      <c r="AD452"/>
    </row>
    <row r="453" spans="1:30" x14ac:dyDescent="0.25">
      <c r="A453" s="4">
        <v>39734</v>
      </c>
      <c r="B453" s="5">
        <v>20.6</v>
      </c>
      <c r="C453" s="5">
        <f>VLOOKUP($A453,'Daily adjusted prices'!$C$5:$D$528,2,FALSE)</f>
        <v>4189.57</v>
      </c>
      <c r="D453" s="38">
        <f t="shared" si="24"/>
        <v>-2.3233760075865306E-2</v>
      </c>
      <c r="E453" s="38">
        <f t="shared" si="25"/>
        <v>-2.3255434427834731E-2</v>
      </c>
      <c r="F453" s="38">
        <f t="shared" si="26"/>
        <v>-2.35079186951478E-2</v>
      </c>
      <c r="G453" s="38">
        <f t="shared" si="27"/>
        <v>-2.3530108848290879E-2</v>
      </c>
      <c r="AB453"/>
      <c r="AC453"/>
      <c r="AD453"/>
    </row>
    <row r="454" spans="1:30" x14ac:dyDescent="0.25">
      <c r="A454" s="4">
        <v>39735</v>
      </c>
      <c r="B454" s="5">
        <v>20.46</v>
      </c>
      <c r="C454" s="5">
        <f>VLOOKUP($A454,'Daily adjusted prices'!$C$5:$D$528,2,FALSE)</f>
        <v>4159.6400000000003</v>
      </c>
      <c r="D454" s="38">
        <f t="shared" ref="D454:D508" si="28">B454/B453-1</f>
        <v>-6.7961165048543437E-3</v>
      </c>
      <c r="E454" s="38">
        <f t="shared" ref="E454:E508" si="29">C454/C453-1</f>
        <v>-7.1439312387665543E-3</v>
      </c>
      <c r="F454" s="38">
        <f t="shared" ref="F454:F508" si="30">LN(B454/B453)</f>
        <v>-6.8193152720549483E-3</v>
      </c>
      <c r="G454" s="38">
        <f t="shared" ref="G454:G508" si="31">LN(C454/C453)</f>
        <v>-7.1695713024158246E-3</v>
      </c>
      <c r="AB454"/>
      <c r="AC454"/>
      <c r="AD454"/>
    </row>
    <row r="455" spans="1:30" x14ac:dyDescent="0.25">
      <c r="A455" s="4">
        <v>39736</v>
      </c>
      <c r="B455" s="5">
        <v>18.89</v>
      </c>
      <c r="C455" s="5">
        <f>VLOOKUP($A455,'Daily adjusted prices'!$C$5:$D$528,2,FALSE)</f>
        <v>3840.44</v>
      </c>
      <c r="D455" s="38">
        <f t="shared" si="28"/>
        <v>-7.6735092864125165E-2</v>
      </c>
      <c r="E455" s="38">
        <f t="shared" si="29"/>
        <v>-7.6737409968170356E-2</v>
      </c>
      <c r="F455" s="38">
        <f t="shared" si="30"/>
        <v>-7.9839079010062292E-2</v>
      </c>
      <c r="G455" s="38">
        <f t="shared" si="31"/>
        <v>-7.9841588698164684E-2</v>
      </c>
      <c r="AB455"/>
      <c r="AC455"/>
      <c r="AD455"/>
    </row>
    <row r="456" spans="1:30" x14ac:dyDescent="0.25">
      <c r="A456" s="4">
        <v>39737</v>
      </c>
      <c r="B456" s="5">
        <v>19.510000000000002</v>
      </c>
      <c r="C456" s="5">
        <f>VLOOKUP($A456,'Daily adjusted prices'!$C$5:$D$528,2,FALSE)</f>
        <v>3968.12</v>
      </c>
      <c r="D456" s="38">
        <f t="shared" si="28"/>
        <v>3.2821598729486645E-2</v>
      </c>
      <c r="E456" s="38">
        <f t="shared" si="29"/>
        <v>3.3246190540667131E-2</v>
      </c>
      <c r="F456" s="38">
        <f t="shared" si="30"/>
        <v>3.2294473121601795E-2</v>
      </c>
      <c r="G456" s="38">
        <f t="shared" si="31"/>
        <v>3.2705487532031931E-2</v>
      </c>
      <c r="AB456"/>
      <c r="AC456"/>
      <c r="AD456"/>
    </row>
    <row r="457" spans="1:30" x14ac:dyDescent="0.25">
      <c r="A457" s="4">
        <v>39738</v>
      </c>
      <c r="B457" s="5">
        <v>19.260000000000002</v>
      </c>
      <c r="C457" s="5">
        <f>VLOOKUP($A457,'Daily adjusted prices'!$C$5:$D$528,2,FALSE)</f>
        <v>3916.25</v>
      </c>
      <c r="D457" s="38">
        <f t="shared" si="28"/>
        <v>-1.2813941568426412E-2</v>
      </c>
      <c r="E457" s="38">
        <f t="shared" si="29"/>
        <v>-1.3071681299960614E-2</v>
      </c>
      <c r="F457" s="38">
        <f t="shared" si="30"/>
        <v>-1.2896748265040309E-2</v>
      </c>
      <c r="G457" s="38">
        <f t="shared" si="31"/>
        <v>-1.315786761656761E-2</v>
      </c>
      <c r="AB457"/>
      <c r="AC457"/>
      <c r="AD457"/>
    </row>
    <row r="458" spans="1:30" x14ac:dyDescent="0.25">
      <c r="A458" s="4">
        <v>39741</v>
      </c>
      <c r="B458" s="5">
        <v>19.760000000000002</v>
      </c>
      <c r="C458" s="5">
        <f>VLOOKUP($A458,'Daily adjusted prices'!$C$5:$D$528,2,FALSE)</f>
        <v>4017.99</v>
      </c>
      <c r="D458" s="38">
        <f t="shared" si="28"/>
        <v>2.5960539979231534E-2</v>
      </c>
      <c r="E458" s="38">
        <f t="shared" si="29"/>
        <v>2.5978933929141412E-2</v>
      </c>
      <c r="F458" s="38">
        <f t="shared" si="30"/>
        <v>2.5629285949742224E-2</v>
      </c>
      <c r="G458" s="38">
        <f t="shared" si="31"/>
        <v>2.5647214304982974E-2</v>
      </c>
      <c r="AB458"/>
      <c r="AC458"/>
      <c r="AD458"/>
    </row>
    <row r="459" spans="1:30" x14ac:dyDescent="0.25">
      <c r="A459" s="4">
        <v>39742</v>
      </c>
      <c r="B459" s="5">
        <v>19.97</v>
      </c>
      <c r="C459" s="5">
        <f>VLOOKUP($A459,'Daily adjusted prices'!$C$5:$D$528,2,FALSE)</f>
        <v>4059.89</v>
      </c>
      <c r="D459" s="38">
        <f t="shared" si="28"/>
        <v>1.0627530364372362E-2</v>
      </c>
      <c r="E459" s="38">
        <f t="shared" si="29"/>
        <v>1.0428099621950349E-2</v>
      </c>
      <c r="F459" s="38">
        <f t="shared" si="30"/>
        <v>1.0571455108001985E-2</v>
      </c>
      <c r="G459" s="38">
        <f t="shared" si="31"/>
        <v>1.0374102061296731E-2</v>
      </c>
      <c r="AB459"/>
      <c r="AC459"/>
      <c r="AD459"/>
    </row>
    <row r="460" spans="1:30" x14ac:dyDescent="0.25">
      <c r="A460" s="4">
        <v>39743</v>
      </c>
      <c r="B460" s="5">
        <v>18.600000000000001</v>
      </c>
      <c r="C460" s="5">
        <f>VLOOKUP($A460,'Daily adjusted prices'!$C$5:$D$528,2,FALSE)</f>
        <v>3782.58</v>
      </c>
      <c r="D460" s="38">
        <f t="shared" si="28"/>
        <v>-6.8602904356534711E-2</v>
      </c>
      <c r="E460" s="38">
        <f t="shared" si="29"/>
        <v>-6.8304806287855069E-2</v>
      </c>
      <c r="F460" s="38">
        <f t="shared" si="30"/>
        <v>-7.1069566708568191E-2</v>
      </c>
      <c r="G460" s="38">
        <f t="shared" si="31"/>
        <v>-7.0749563160781972E-2</v>
      </c>
      <c r="AB460"/>
      <c r="AC460"/>
      <c r="AD460"/>
    </row>
    <row r="461" spans="1:30" x14ac:dyDescent="0.25">
      <c r="A461" s="4">
        <v>39744</v>
      </c>
      <c r="B461" s="5">
        <v>18.45</v>
      </c>
      <c r="C461" s="5">
        <f>VLOOKUP($A461,'Daily adjusted prices'!$C$5:$D$528,2,FALSE)</f>
        <v>3750.66</v>
      </c>
      <c r="D461" s="38">
        <f t="shared" si="28"/>
        <v>-8.0645161290323619E-3</v>
      </c>
      <c r="E461" s="38">
        <f t="shared" si="29"/>
        <v>-8.4386847072632776E-3</v>
      </c>
      <c r="F461" s="38">
        <f t="shared" si="30"/>
        <v>-8.0972102326194745E-3</v>
      </c>
      <c r="G461" s="38">
        <f t="shared" si="31"/>
        <v>-8.4744919936255783E-3</v>
      </c>
      <c r="AB461"/>
      <c r="AC461"/>
      <c r="AD461"/>
    </row>
    <row r="462" spans="1:30" x14ac:dyDescent="0.25">
      <c r="A462" s="4">
        <v>39745</v>
      </c>
      <c r="B462" s="5">
        <v>17.489999999999998</v>
      </c>
      <c r="C462" s="5">
        <f>VLOOKUP($A462,'Daily adjusted prices'!$C$5:$D$528,2,FALSE)</f>
        <v>3557.14</v>
      </c>
      <c r="D462" s="38">
        <f t="shared" si="28"/>
        <v>-5.2032520325203335E-2</v>
      </c>
      <c r="E462" s="38">
        <f t="shared" si="29"/>
        <v>-5.1596252392912212E-2</v>
      </c>
      <c r="F462" s="38">
        <f t="shared" si="30"/>
        <v>-5.3435081456025581E-2</v>
      </c>
      <c r="G462" s="38">
        <f t="shared" si="31"/>
        <v>-5.2974973293961856E-2</v>
      </c>
      <c r="AB462"/>
      <c r="AC462"/>
      <c r="AD462"/>
    </row>
    <row r="463" spans="1:30" x14ac:dyDescent="0.25">
      <c r="A463" s="4">
        <v>39748</v>
      </c>
      <c r="B463" s="5">
        <v>17.399999999999999</v>
      </c>
      <c r="C463" s="5">
        <f>VLOOKUP($A463,'Daily adjusted prices'!$C$5:$D$528,2,FALSE)</f>
        <v>3537.19</v>
      </c>
      <c r="D463" s="38">
        <f t="shared" si="28"/>
        <v>-5.145797598627766E-3</v>
      </c>
      <c r="E463" s="38">
        <f t="shared" si="29"/>
        <v>-5.6084382397093568E-3</v>
      </c>
      <c r="F463" s="38">
        <f t="shared" si="30"/>
        <v>-5.1590828100273357E-3</v>
      </c>
      <c r="G463" s="38">
        <f t="shared" si="31"/>
        <v>-5.6242245816051214E-3</v>
      </c>
      <c r="AB463"/>
      <c r="AC463"/>
      <c r="AD463"/>
    </row>
    <row r="464" spans="1:30" x14ac:dyDescent="0.25">
      <c r="A464" s="4">
        <v>39749</v>
      </c>
      <c r="B464" s="5">
        <v>19.12</v>
      </c>
      <c r="C464" s="5">
        <f>VLOOKUP($A464,'Daily adjusted prices'!$C$5:$D$528,2,FALSE)</f>
        <v>3888.32</v>
      </c>
      <c r="D464" s="38">
        <f t="shared" si="28"/>
        <v>9.8850574712643802E-2</v>
      </c>
      <c r="E464" s="38">
        <f t="shared" si="29"/>
        <v>9.9268063067010859E-2</v>
      </c>
      <c r="F464" s="38">
        <f t="shared" si="30"/>
        <v>9.4264701402771989E-2</v>
      </c>
      <c r="G464" s="38">
        <f t="shared" si="31"/>
        <v>9.4644561117540466E-2</v>
      </c>
      <c r="AB464"/>
      <c r="AC464"/>
      <c r="AD464"/>
    </row>
    <row r="465" spans="1:30" x14ac:dyDescent="0.25">
      <c r="A465" s="4">
        <v>39750</v>
      </c>
      <c r="B465" s="5">
        <v>18.84</v>
      </c>
      <c r="C465" s="5">
        <f>VLOOKUP($A465,'Daily adjusted prices'!$C$5:$D$528,2,FALSE)</f>
        <v>3830.46</v>
      </c>
      <c r="D465" s="38">
        <f t="shared" si="28"/>
        <v>-1.4644351464435212E-2</v>
      </c>
      <c r="E465" s="38">
        <f t="shared" si="29"/>
        <v>-1.4880462513373383E-2</v>
      </c>
      <c r="F465" s="38">
        <f t="shared" si="30"/>
        <v>-1.4752638475038295E-2</v>
      </c>
      <c r="G465" s="38">
        <f t="shared" si="31"/>
        <v>-1.4992287318873601E-2</v>
      </c>
      <c r="AB465"/>
      <c r="AC465"/>
      <c r="AD465"/>
    </row>
    <row r="466" spans="1:30" x14ac:dyDescent="0.25">
      <c r="A466" s="4">
        <v>39751</v>
      </c>
      <c r="B466" s="5">
        <v>18.98</v>
      </c>
      <c r="C466" s="5">
        <f>VLOOKUP($A466,'Daily adjusted prices'!$C$5:$D$528,2,FALSE)</f>
        <v>3860.39</v>
      </c>
      <c r="D466" s="38">
        <f t="shared" si="28"/>
        <v>7.4309978768578588E-3</v>
      </c>
      <c r="E466" s="38">
        <f t="shared" si="29"/>
        <v>7.8136829519168671E-3</v>
      </c>
      <c r="F466" s="38">
        <f t="shared" si="30"/>
        <v>7.4035240335649155E-3</v>
      </c>
      <c r="G466" s="38">
        <f t="shared" si="31"/>
        <v>7.7833142231130362E-3</v>
      </c>
      <c r="AB466"/>
      <c r="AC466"/>
      <c r="AD466"/>
    </row>
    <row r="467" spans="1:30" x14ac:dyDescent="0.25">
      <c r="A467" s="4">
        <v>39752</v>
      </c>
      <c r="B467" s="5">
        <v>19.14</v>
      </c>
      <c r="C467" s="5">
        <f>VLOOKUP($A467,'Daily adjusted prices'!$C$5:$D$528,2,FALSE)</f>
        <v>3892.31</v>
      </c>
      <c r="D467" s="38">
        <f t="shared" si="28"/>
        <v>8.4299262381453133E-3</v>
      </c>
      <c r="E467" s="38">
        <f t="shared" si="29"/>
        <v>8.2685946238592045E-3</v>
      </c>
      <c r="F467" s="38">
        <f t="shared" si="30"/>
        <v>8.3945928430262957E-3</v>
      </c>
      <c r="G467" s="38">
        <f t="shared" si="31"/>
        <v>8.2345970747333668E-3</v>
      </c>
      <c r="AB467"/>
      <c r="AC467"/>
      <c r="AD467"/>
    </row>
    <row r="468" spans="1:30" x14ac:dyDescent="0.25">
      <c r="A468" s="4">
        <v>39755</v>
      </c>
      <c r="B468" s="5">
        <v>18.940000000000001</v>
      </c>
      <c r="C468" s="5">
        <f>VLOOKUP($A468,'Daily adjusted prices'!$C$5:$D$528,2,FALSE)</f>
        <v>3850.41</v>
      </c>
      <c r="D468" s="38">
        <f t="shared" si="28"/>
        <v>-1.0449320794148398E-2</v>
      </c>
      <c r="E468" s="38">
        <f t="shared" si="29"/>
        <v>-1.0764815752085544E-2</v>
      </c>
      <c r="F468" s="38">
        <f t="shared" si="30"/>
        <v>-1.0504298266876036E-2</v>
      </c>
      <c r="G468" s="38">
        <f t="shared" si="31"/>
        <v>-1.0823175580927439E-2</v>
      </c>
      <c r="AB468"/>
      <c r="AC468"/>
      <c r="AD468"/>
    </row>
    <row r="469" spans="1:30" x14ac:dyDescent="0.25">
      <c r="A469" s="4">
        <v>39756</v>
      </c>
      <c r="B469" s="5">
        <v>20.38</v>
      </c>
      <c r="C469" s="5">
        <f>VLOOKUP($A469,'Daily adjusted prices'!$C$5:$D$528,2,FALSE)</f>
        <v>4143.68</v>
      </c>
      <c r="D469" s="38">
        <f t="shared" si="28"/>
        <v>7.6029567053854219E-2</v>
      </c>
      <c r="E469" s="38">
        <f t="shared" si="29"/>
        <v>7.6165914798683954E-2</v>
      </c>
      <c r="F469" s="38">
        <f t="shared" si="30"/>
        <v>7.3277940036646519E-2</v>
      </c>
      <c r="G469" s="38">
        <f t="shared" si="31"/>
        <v>7.3404645762182918E-2</v>
      </c>
      <c r="AB469"/>
      <c r="AC469"/>
      <c r="AD469"/>
    </row>
    <row r="470" spans="1:30" x14ac:dyDescent="0.25">
      <c r="A470" s="4">
        <v>39757</v>
      </c>
      <c r="B470" s="5">
        <v>19.55</v>
      </c>
      <c r="C470" s="5">
        <f>VLOOKUP($A470,'Daily adjusted prices'!$C$5:$D$528,2,FALSE)</f>
        <v>3976.1</v>
      </c>
      <c r="D470" s="38">
        <f t="shared" si="28"/>
        <v>-4.0726202158979263E-2</v>
      </c>
      <c r="E470" s="38">
        <f t="shared" si="29"/>
        <v>-4.0442312147656256E-2</v>
      </c>
      <c r="F470" s="38">
        <f t="shared" si="30"/>
        <v>-4.1578741363203844E-2</v>
      </c>
      <c r="G470" s="38">
        <f t="shared" si="31"/>
        <v>-4.1282842514856789E-2</v>
      </c>
      <c r="AB470"/>
      <c r="AC470"/>
      <c r="AD470"/>
    </row>
    <row r="471" spans="1:30" x14ac:dyDescent="0.25">
      <c r="A471" s="4">
        <v>39758</v>
      </c>
      <c r="B471" s="5">
        <v>17.989999999999998</v>
      </c>
      <c r="C471" s="5">
        <f>VLOOKUP($A471,'Daily adjusted prices'!$C$5:$D$528,2,FALSE)</f>
        <v>3658.89</v>
      </c>
      <c r="D471" s="38">
        <f t="shared" si="28"/>
        <v>-7.9795396419437448E-2</v>
      </c>
      <c r="E471" s="38">
        <f t="shared" si="29"/>
        <v>-7.9779180604109601E-2</v>
      </c>
      <c r="F471" s="38">
        <f t="shared" si="30"/>
        <v>-8.3159238468933153E-2</v>
      </c>
      <c r="G471" s="38">
        <f t="shared" si="31"/>
        <v>-8.3141616657013126E-2</v>
      </c>
      <c r="AB471"/>
      <c r="AC471"/>
      <c r="AD471"/>
    </row>
    <row r="472" spans="1:30" x14ac:dyDescent="0.25">
      <c r="A472" s="4">
        <v>39759</v>
      </c>
      <c r="B472" s="5">
        <v>18.5</v>
      </c>
      <c r="C472" s="5">
        <f>VLOOKUP($A472,'Daily adjusted prices'!$C$5:$D$528,2,FALSE)</f>
        <v>3762.63</v>
      </c>
      <c r="D472" s="38">
        <f t="shared" si="28"/>
        <v>2.8349082823791116E-2</v>
      </c>
      <c r="E472" s="38">
        <f t="shared" si="29"/>
        <v>2.8352861113616568E-2</v>
      </c>
      <c r="F472" s="38">
        <f t="shared" si="30"/>
        <v>2.7954684121837516E-2</v>
      </c>
      <c r="G472" s="38">
        <f t="shared" si="31"/>
        <v>2.7958358246653311E-2</v>
      </c>
      <c r="AB472"/>
      <c r="AC472"/>
      <c r="AD472"/>
    </row>
    <row r="473" spans="1:30" x14ac:dyDescent="0.25">
      <c r="A473" s="4">
        <v>39762</v>
      </c>
      <c r="B473" s="5">
        <v>18.100000000000001</v>
      </c>
      <c r="C473" s="5">
        <f>VLOOKUP($A473,'Daily adjusted prices'!$C$5:$D$528,2,FALSE)</f>
        <v>3680.83</v>
      </c>
      <c r="D473" s="38">
        <f t="shared" si="28"/>
        <v>-2.1621621621621512E-2</v>
      </c>
      <c r="E473" s="38">
        <f t="shared" si="29"/>
        <v>-2.1740112633982123E-2</v>
      </c>
      <c r="F473" s="38">
        <f t="shared" si="30"/>
        <v>-2.1858793812498958E-2</v>
      </c>
      <c r="G473" s="38">
        <f t="shared" si="31"/>
        <v>-2.197991074512767E-2</v>
      </c>
      <c r="AB473"/>
      <c r="AC473"/>
      <c r="AD473"/>
    </row>
    <row r="474" spans="1:30" x14ac:dyDescent="0.25">
      <c r="A474" s="4">
        <v>39763</v>
      </c>
      <c r="B474" s="5">
        <v>17.47</v>
      </c>
      <c r="C474" s="5">
        <f>VLOOKUP($A474,'Daily adjusted prices'!$C$5:$D$528,2,FALSE)</f>
        <v>3553.15</v>
      </c>
      <c r="D474" s="38">
        <f t="shared" si="28"/>
        <v>-3.480662983425431E-2</v>
      </c>
      <c r="E474" s="38">
        <f t="shared" si="29"/>
        <v>-3.4687828560406198E-2</v>
      </c>
      <c r="F474" s="38">
        <f t="shared" si="30"/>
        <v>-3.542681412581504E-2</v>
      </c>
      <c r="G474" s="38">
        <f t="shared" si="31"/>
        <v>-3.5303736236176567E-2</v>
      </c>
      <c r="AB474"/>
      <c r="AC474"/>
      <c r="AD474"/>
    </row>
    <row r="475" spans="1:30" x14ac:dyDescent="0.25">
      <c r="A475" s="4">
        <v>39764</v>
      </c>
      <c r="B475" s="5">
        <v>15.98</v>
      </c>
      <c r="C475" s="5">
        <f>VLOOKUP($A475,'Daily adjusted prices'!$C$5:$D$528,2,FALSE)</f>
        <v>3249.91</v>
      </c>
      <c r="D475" s="38">
        <f t="shared" si="28"/>
        <v>-8.5289066971951821E-2</v>
      </c>
      <c r="E475" s="38">
        <f t="shared" si="29"/>
        <v>-8.5343990543602199E-2</v>
      </c>
      <c r="F475" s="38">
        <f t="shared" si="30"/>
        <v>-8.9147183807836483E-2</v>
      </c>
      <c r="G475" s="38">
        <f t="shared" si="31"/>
        <v>-8.9207230341302637E-2</v>
      </c>
      <c r="AB475"/>
      <c r="AC475"/>
      <c r="AD475"/>
    </row>
    <row r="476" spans="1:30" x14ac:dyDescent="0.25">
      <c r="A476" s="4">
        <v>39765</v>
      </c>
      <c r="B476" s="5">
        <v>16.54</v>
      </c>
      <c r="C476" s="5">
        <f>VLOOKUP($A476,'Daily adjusted prices'!$C$5:$D$528,2,FALSE)</f>
        <v>3363.62</v>
      </c>
      <c r="D476" s="38">
        <f t="shared" si="28"/>
        <v>3.5043804755944929E-2</v>
      </c>
      <c r="E476" s="38">
        <f t="shared" si="29"/>
        <v>3.4988661224464757E-2</v>
      </c>
      <c r="F476" s="38">
        <f t="shared" si="30"/>
        <v>3.4443749257416646E-2</v>
      </c>
      <c r="G476" s="38">
        <f t="shared" si="31"/>
        <v>3.4390471318640842E-2</v>
      </c>
      <c r="AB476"/>
      <c r="AC476"/>
      <c r="AD476"/>
    </row>
    <row r="477" spans="1:30" x14ac:dyDescent="0.25">
      <c r="A477" s="4">
        <v>39766</v>
      </c>
      <c r="B477" s="5">
        <v>15.72</v>
      </c>
      <c r="C477" s="5">
        <f>VLOOKUP($A477,'Daily adjusted prices'!$C$5:$D$528,2,FALSE)</f>
        <v>3196.04</v>
      </c>
      <c r="D477" s="38">
        <f t="shared" si="28"/>
        <v>-4.9576783555018045E-2</v>
      </c>
      <c r="E477" s="38">
        <f t="shared" si="29"/>
        <v>-4.9821323455087052E-2</v>
      </c>
      <c r="F477" s="38">
        <f t="shared" si="30"/>
        <v>-5.084790259448467E-2</v>
      </c>
      <c r="G477" s="38">
        <f t="shared" si="31"/>
        <v>-5.110523149889161E-2</v>
      </c>
      <c r="AB477"/>
      <c r="AC477"/>
      <c r="AD477"/>
    </row>
    <row r="478" spans="1:30" x14ac:dyDescent="0.25">
      <c r="A478" s="4">
        <v>39769</v>
      </c>
      <c r="B478" s="5">
        <v>15.81</v>
      </c>
      <c r="C478" s="5">
        <f>VLOOKUP($A478,'Daily adjusted prices'!$C$5:$D$528,2,FALSE)</f>
        <v>3213.99</v>
      </c>
      <c r="D478" s="38">
        <f t="shared" si="28"/>
        <v>5.7251908396946938E-3</v>
      </c>
      <c r="E478" s="38">
        <f t="shared" si="29"/>
        <v>5.6163252024379329E-3</v>
      </c>
      <c r="F478" s="38">
        <f t="shared" si="30"/>
        <v>5.7088642203202006E-3</v>
      </c>
      <c r="G478" s="38">
        <f t="shared" si="31"/>
        <v>5.6006124525375756E-3</v>
      </c>
      <c r="AB478"/>
      <c r="AC478"/>
      <c r="AD478"/>
    </row>
    <row r="479" spans="1:30" x14ac:dyDescent="0.25">
      <c r="A479" s="4">
        <v>39770</v>
      </c>
      <c r="B479" s="5">
        <v>15.76</v>
      </c>
      <c r="C479" s="5">
        <f>VLOOKUP($A479,'Daily adjusted prices'!$C$5:$D$528,2,FALSE)</f>
        <v>3204.02</v>
      </c>
      <c r="D479" s="38">
        <f t="shared" si="28"/>
        <v>-3.1625553447185428E-3</v>
      </c>
      <c r="E479" s="38">
        <f t="shared" si="29"/>
        <v>-3.1020631675890975E-3</v>
      </c>
      <c r="F479" s="38">
        <f t="shared" si="30"/>
        <v>-3.1675667916475927E-3</v>
      </c>
      <c r="G479" s="38">
        <f t="shared" si="31"/>
        <v>-3.1068845389176747E-3</v>
      </c>
      <c r="AB479"/>
      <c r="AC479"/>
      <c r="AD479"/>
    </row>
    <row r="480" spans="1:30" x14ac:dyDescent="0.25">
      <c r="A480" s="4">
        <v>39771</v>
      </c>
      <c r="B480" s="5">
        <v>14.18</v>
      </c>
      <c r="C480" s="5">
        <f>VLOOKUP($A480,'Daily adjusted prices'!$C$5:$D$528,2,FALSE)</f>
        <v>2882.82</v>
      </c>
      <c r="D480" s="38">
        <f t="shared" si="28"/>
        <v>-0.10025380710659904</v>
      </c>
      <c r="E480" s="38">
        <f t="shared" si="29"/>
        <v>-0.10024906211571705</v>
      </c>
      <c r="F480" s="38">
        <f t="shared" si="30"/>
        <v>-0.10564256332575168</v>
      </c>
      <c r="G480" s="38">
        <f t="shared" si="31"/>
        <v>-0.10563728964034164</v>
      </c>
      <c r="AB480"/>
      <c r="AC480"/>
      <c r="AD480"/>
    </row>
    <row r="481" spans="1:30" x14ac:dyDescent="0.25">
      <c r="A481" s="4">
        <v>39772</v>
      </c>
      <c r="B481" s="5">
        <v>12.6</v>
      </c>
      <c r="C481" s="5">
        <f>VLOOKUP($A481,'Daily adjusted prices'!$C$5:$D$528,2,FALSE)</f>
        <v>2561.62</v>
      </c>
      <c r="D481" s="38">
        <f t="shared" si="28"/>
        <v>-0.1114245416078985</v>
      </c>
      <c r="E481" s="38">
        <f t="shared" si="29"/>
        <v>-0.1114186803199646</v>
      </c>
      <c r="F481" s="38">
        <f t="shared" si="30"/>
        <v>-0.11813570714654918</v>
      </c>
      <c r="G481" s="38">
        <f t="shared" si="31"/>
        <v>-0.11812911089347096</v>
      </c>
      <c r="AB481"/>
      <c r="AC481"/>
      <c r="AD481"/>
    </row>
    <row r="482" spans="1:30" x14ac:dyDescent="0.25">
      <c r="A482" s="4">
        <v>39773</v>
      </c>
      <c r="B482" s="5">
        <v>13.77</v>
      </c>
      <c r="C482" s="5">
        <f>VLOOKUP($A482,'Daily adjusted prices'!$C$5:$D$528,2,FALSE)</f>
        <v>2799.03</v>
      </c>
      <c r="D482" s="38">
        <f t="shared" si="28"/>
        <v>9.2857142857142749E-2</v>
      </c>
      <c r="E482" s="38">
        <f t="shared" si="29"/>
        <v>9.2679632420109348E-2</v>
      </c>
      <c r="F482" s="38">
        <f t="shared" si="30"/>
        <v>8.879549878313106E-2</v>
      </c>
      <c r="G482" s="38">
        <f t="shared" si="31"/>
        <v>8.8633057739418847E-2</v>
      </c>
      <c r="AB482"/>
      <c r="AC482"/>
      <c r="AD482"/>
    </row>
    <row r="483" spans="1:30" x14ac:dyDescent="0.25">
      <c r="A483" s="4">
        <v>39776</v>
      </c>
      <c r="B483" s="5">
        <v>14.97</v>
      </c>
      <c r="C483" s="5">
        <f>VLOOKUP($A483,'Daily adjusted prices'!$C$5:$D$528,2,FALSE)</f>
        <v>3044.42</v>
      </c>
      <c r="D483" s="38">
        <f t="shared" si="28"/>
        <v>8.7145969498910736E-2</v>
      </c>
      <c r="E483" s="38">
        <f t="shared" si="29"/>
        <v>8.7669656988313749E-2</v>
      </c>
      <c r="F483" s="38">
        <f t="shared" si="30"/>
        <v>8.3555885690973566E-2</v>
      </c>
      <c r="G483" s="38">
        <f t="shared" si="31"/>
        <v>8.4037478239000735E-2</v>
      </c>
      <c r="AB483"/>
      <c r="AC483"/>
      <c r="AD483"/>
    </row>
    <row r="484" spans="1:30" x14ac:dyDescent="0.25">
      <c r="A484" s="4">
        <v>39777</v>
      </c>
      <c r="B484" s="5">
        <v>15.47</v>
      </c>
      <c r="C484" s="5">
        <f>VLOOKUP($A484,'Daily adjusted prices'!$C$5:$D$528,2,FALSE)</f>
        <v>3146.17</v>
      </c>
      <c r="D484" s="38">
        <f t="shared" si="28"/>
        <v>3.340013360053451E-2</v>
      </c>
      <c r="E484" s="38">
        <f t="shared" si="29"/>
        <v>3.3421801196943823E-2</v>
      </c>
      <c r="F484" s="38">
        <f t="shared" si="30"/>
        <v>3.2854466153437865E-2</v>
      </c>
      <c r="G484" s="38">
        <f t="shared" si="31"/>
        <v>3.2875433219874801E-2</v>
      </c>
      <c r="AB484"/>
      <c r="AC484"/>
      <c r="AD484"/>
    </row>
    <row r="485" spans="1:30" x14ac:dyDescent="0.25">
      <c r="A485" s="4">
        <v>39778</v>
      </c>
      <c r="B485" s="5">
        <v>15.88</v>
      </c>
      <c r="C485" s="5">
        <f>VLOOKUP($A485,'Daily adjusted prices'!$C$5:$D$528,2,FALSE)</f>
        <v>3229.95</v>
      </c>
      <c r="D485" s="38">
        <f t="shared" si="28"/>
        <v>2.6502908855849938E-2</v>
      </c>
      <c r="E485" s="38">
        <f t="shared" si="29"/>
        <v>2.6629203126340872E-2</v>
      </c>
      <c r="F485" s="38">
        <f t="shared" si="30"/>
        <v>2.6157791234014818E-2</v>
      </c>
      <c r="G485" s="38">
        <f t="shared" si="31"/>
        <v>2.6280817190224032E-2</v>
      </c>
      <c r="AB485"/>
      <c r="AC485"/>
      <c r="AD485"/>
    </row>
    <row r="486" spans="1:30" x14ac:dyDescent="0.25">
      <c r="A486" s="4">
        <v>39780</v>
      </c>
      <c r="B486" s="5">
        <v>16.850000000000001</v>
      </c>
      <c r="C486" s="5">
        <f>VLOOKUP($A486,'Daily adjusted prices'!$C$5:$D$528,2,FALSE)</f>
        <v>3425.47</v>
      </c>
      <c r="D486" s="38">
        <f t="shared" si="28"/>
        <v>6.1083123425692776E-2</v>
      </c>
      <c r="E486" s="38">
        <f t="shared" si="29"/>
        <v>6.053344479016709E-2</v>
      </c>
      <c r="F486" s="38">
        <f t="shared" si="30"/>
        <v>5.929020097938114E-2</v>
      </c>
      <c r="G486" s="38">
        <f t="shared" si="31"/>
        <v>5.8772031338306954E-2</v>
      </c>
      <c r="AB486"/>
      <c r="AC486"/>
      <c r="AD486"/>
    </row>
    <row r="487" spans="1:30" x14ac:dyDescent="0.25">
      <c r="A487" s="4">
        <v>39783</v>
      </c>
      <c r="B487" s="5">
        <v>15.21</v>
      </c>
      <c r="C487" s="5">
        <f>VLOOKUP($A487,'Daily adjusted prices'!$C$5:$D$528,2,FALSE)</f>
        <v>3092.3</v>
      </c>
      <c r="D487" s="38">
        <f t="shared" si="28"/>
        <v>-9.7329376854599414E-2</v>
      </c>
      <c r="E487" s="38">
        <f t="shared" si="29"/>
        <v>-9.7262565428977488E-2</v>
      </c>
      <c r="F487" s="38">
        <f t="shared" si="30"/>
        <v>-0.10239755052716926</v>
      </c>
      <c r="G487" s="38">
        <f t="shared" si="31"/>
        <v>-0.1023235379787408</v>
      </c>
      <c r="AB487"/>
      <c r="AC487"/>
      <c r="AD487"/>
    </row>
    <row r="488" spans="1:30" x14ac:dyDescent="0.25">
      <c r="A488" s="4">
        <v>39784</v>
      </c>
      <c r="B488" s="5">
        <v>17.28</v>
      </c>
      <c r="C488" s="5">
        <f>VLOOKUP($A488,'Daily adjusted prices'!$C$5:$D$528,2,FALSE)</f>
        <v>3513.25</v>
      </c>
      <c r="D488" s="38">
        <f t="shared" si="28"/>
        <v>0.13609467455621305</v>
      </c>
      <c r="E488" s="38">
        <f t="shared" si="29"/>
        <v>0.13612844808071656</v>
      </c>
      <c r="F488" s="38">
        <f t="shared" si="30"/>
        <v>0.12759665710470811</v>
      </c>
      <c r="G488" s="38">
        <f t="shared" si="31"/>
        <v>0.1276263844005617</v>
      </c>
      <c r="AB488"/>
      <c r="AC488"/>
      <c r="AD488"/>
    </row>
    <row r="489" spans="1:30" x14ac:dyDescent="0.25">
      <c r="A489" s="4">
        <v>39785</v>
      </c>
      <c r="B489" s="5">
        <v>17.79</v>
      </c>
      <c r="C489" s="5">
        <f>VLOOKUP($A489,'Daily adjusted prices'!$C$5:$D$528,2,FALSE)</f>
        <v>3616.99</v>
      </c>
      <c r="D489" s="38">
        <f t="shared" si="28"/>
        <v>2.951388888888884E-2</v>
      </c>
      <c r="E489" s="38">
        <f t="shared" si="29"/>
        <v>2.9528214616096227E-2</v>
      </c>
      <c r="F489" s="38">
        <f t="shared" si="30"/>
        <v>2.9086738301834166E-2</v>
      </c>
      <c r="G489" s="38">
        <f t="shared" si="31"/>
        <v>2.9100653245276296E-2</v>
      </c>
      <c r="AB489"/>
      <c r="AC489"/>
      <c r="AD489"/>
    </row>
    <row r="490" spans="1:30" x14ac:dyDescent="0.25">
      <c r="A490" s="4">
        <v>39786</v>
      </c>
      <c r="B490" s="5">
        <v>17.22</v>
      </c>
      <c r="C490" s="5">
        <f>VLOOKUP($A490,'Daily adjusted prices'!$C$5:$D$528,2,FALSE)</f>
        <v>3501.28</v>
      </c>
      <c r="D490" s="38">
        <f t="shared" si="28"/>
        <v>-3.204047217537942E-2</v>
      </c>
      <c r="E490" s="38">
        <f t="shared" si="29"/>
        <v>-3.1990688390070132E-2</v>
      </c>
      <c r="F490" s="38">
        <f t="shared" si="30"/>
        <v>-3.2565002678159025E-2</v>
      </c>
      <c r="G490" s="38">
        <f t="shared" si="31"/>
        <v>-3.2513572320080744E-2</v>
      </c>
      <c r="AB490"/>
      <c r="AC490"/>
      <c r="AD490"/>
    </row>
    <row r="491" spans="1:30" x14ac:dyDescent="0.25">
      <c r="A491" s="4">
        <v>39787</v>
      </c>
      <c r="B491" s="5">
        <v>17.510000000000002</v>
      </c>
      <c r="C491" s="5">
        <f>VLOOKUP($A491,'Daily adjusted prices'!$C$5:$D$528,2,FALSE)</f>
        <v>3561.13</v>
      </c>
      <c r="D491" s="38">
        <f t="shared" si="28"/>
        <v>1.6840882694541426E-2</v>
      </c>
      <c r="E491" s="38">
        <f t="shared" si="29"/>
        <v>1.7093748571950895E-2</v>
      </c>
      <c r="F491" s="38">
        <f t="shared" si="30"/>
        <v>1.6700647298175934E-2</v>
      </c>
      <c r="G491" s="38">
        <f t="shared" si="31"/>
        <v>1.6949294304648119E-2</v>
      </c>
      <c r="AB491"/>
      <c r="AC491"/>
      <c r="AD491"/>
    </row>
    <row r="492" spans="1:30" x14ac:dyDescent="0.25">
      <c r="A492" s="4">
        <v>39790</v>
      </c>
      <c r="B492" s="5">
        <v>18.52</v>
      </c>
      <c r="C492" s="5">
        <f>VLOOKUP($A492,'Daily adjusted prices'!$C$5:$D$528,2,FALSE)</f>
        <v>3766.62</v>
      </c>
      <c r="D492" s="38">
        <f t="shared" si="28"/>
        <v>5.7681324957167268E-2</v>
      </c>
      <c r="E492" s="38">
        <f t="shared" si="29"/>
        <v>5.7703594083900356E-2</v>
      </c>
      <c r="F492" s="38">
        <f t="shared" si="30"/>
        <v>5.6079082920272784E-2</v>
      </c>
      <c r="G492" s="38">
        <f t="shared" si="31"/>
        <v>5.6100137364344362E-2</v>
      </c>
      <c r="AB492"/>
      <c r="AC492"/>
      <c r="AD492"/>
    </row>
    <row r="493" spans="1:30" x14ac:dyDescent="0.25">
      <c r="A493" s="4">
        <v>39791</v>
      </c>
      <c r="B493" s="5">
        <v>17.440000000000001</v>
      </c>
      <c r="C493" s="5">
        <f>VLOOKUP($A493,'Daily adjusted prices'!$C$5:$D$528,2,FALSE)</f>
        <v>3547.17</v>
      </c>
      <c r="D493" s="38">
        <f t="shared" si="28"/>
        <v>-5.8315334773218042E-2</v>
      </c>
      <c r="E493" s="38">
        <f t="shared" si="29"/>
        <v>-5.8261783774312237E-2</v>
      </c>
      <c r="F493" s="38">
        <f t="shared" si="30"/>
        <v>-6.0084810737199651E-2</v>
      </c>
      <c r="G493" s="38">
        <f t="shared" si="31"/>
        <v>-6.0027945123589881E-2</v>
      </c>
      <c r="AB493"/>
      <c r="AC493"/>
      <c r="AD493"/>
    </row>
    <row r="494" spans="1:30" x14ac:dyDescent="0.25">
      <c r="A494" s="4">
        <v>39792</v>
      </c>
      <c r="B494" s="5">
        <v>17.66</v>
      </c>
      <c r="C494" s="5">
        <f>VLOOKUP($A494,'Daily adjusted prices'!$C$5:$D$528,2,FALSE)</f>
        <v>3591.06</v>
      </c>
      <c r="D494" s="38">
        <f t="shared" si="28"/>
        <v>1.261467889908241E-2</v>
      </c>
      <c r="E494" s="38">
        <f t="shared" si="29"/>
        <v>1.2373244022699792E-2</v>
      </c>
      <c r="F494" s="38">
        <f t="shared" si="30"/>
        <v>1.2535776694980228E-2</v>
      </c>
      <c r="G494" s="38">
        <f t="shared" si="31"/>
        <v>1.2297321072807153E-2</v>
      </c>
      <c r="AB494"/>
      <c r="AC494"/>
      <c r="AD494"/>
    </row>
    <row r="495" spans="1:30" x14ac:dyDescent="0.25">
      <c r="A495" s="4">
        <v>39793</v>
      </c>
      <c r="B495" s="5">
        <v>16.73</v>
      </c>
      <c r="C495" s="5">
        <f>VLOOKUP($A495,'Daily adjusted prices'!$C$5:$D$528,2,FALSE)</f>
        <v>3401.53</v>
      </c>
      <c r="D495" s="38">
        <f t="shared" si="28"/>
        <v>-5.2661381653454131E-2</v>
      </c>
      <c r="E495" s="38">
        <f t="shared" si="29"/>
        <v>-5.2778288304845877E-2</v>
      </c>
      <c r="F495" s="38">
        <f t="shared" si="30"/>
        <v>-5.4098680177081346E-2</v>
      </c>
      <c r="G495" s="38">
        <f t="shared" si="31"/>
        <v>-5.4222093139641957E-2</v>
      </c>
      <c r="AB495"/>
      <c r="AC495"/>
      <c r="AD495"/>
    </row>
    <row r="496" spans="1:30" x14ac:dyDescent="0.25">
      <c r="A496" s="4">
        <v>39794</v>
      </c>
      <c r="B496" s="5">
        <v>16.79</v>
      </c>
      <c r="C496" s="5">
        <f>VLOOKUP($A496,'Daily adjusted prices'!$C$5:$D$528,2,FALSE)</f>
        <v>3413.5</v>
      </c>
      <c r="D496" s="38">
        <f t="shared" si="28"/>
        <v>3.5863717872084422E-3</v>
      </c>
      <c r="E496" s="38">
        <f t="shared" si="29"/>
        <v>3.5190046831865551E-3</v>
      </c>
      <c r="F496" s="38">
        <f t="shared" si="30"/>
        <v>3.5799560907166833E-3</v>
      </c>
      <c r="G496" s="38">
        <f t="shared" si="31"/>
        <v>3.5128274737173571E-3</v>
      </c>
      <c r="AB496"/>
      <c r="AC496"/>
      <c r="AD496"/>
    </row>
    <row r="497" spans="1:30" x14ac:dyDescent="0.25">
      <c r="A497" s="4">
        <v>39797</v>
      </c>
      <c r="B497" s="5">
        <v>16.63</v>
      </c>
      <c r="C497" s="5">
        <f>VLOOKUP($A497,'Daily adjusted prices'!$C$5:$D$528,2,FALSE)</f>
        <v>3381.58</v>
      </c>
      <c r="D497" s="38">
        <f t="shared" si="28"/>
        <v>-9.5294818344252574E-3</v>
      </c>
      <c r="E497" s="38">
        <f t="shared" si="29"/>
        <v>-9.3511059030321197E-3</v>
      </c>
      <c r="F497" s="38">
        <f t="shared" si="30"/>
        <v>-9.575177884613149E-3</v>
      </c>
      <c r="G497" s="38">
        <f t="shared" si="31"/>
        <v>-9.3951019833110206E-3</v>
      </c>
      <c r="AB497"/>
      <c r="AC497"/>
      <c r="AD497"/>
    </row>
    <row r="498" spans="1:30" x14ac:dyDescent="0.25">
      <c r="A498" s="4">
        <v>39798</v>
      </c>
      <c r="B498" s="5">
        <v>17.579999999999998</v>
      </c>
      <c r="C498" s="5">
        <f>VLOOKUP($A498,'Daily adjusted prices'!$C$5:$D$528,2,FALSE)</f>
        <v>3575.1</v>
      </c>
      <c r="D498" s="38">
        <f t="shared" si="28"/>
        <v>5.7125676488274157E-2</v>
      </c>
      <c r="E498" s="38">
        <f t="shared" si="29"/>
        <v>5.7227686466089889E-2</v>
      </c>
      <c r="F498" s="38">
        <f t="shared" si="30"/>
        <v>5.5553599052194591E-2</v>
      </c>
      <c r="G498" s="38">
        <f t="shared" si="31"/>
        <v>5.565009188984623E-2</v>
      </c>
      <c r="AB498"/>
      <c r="AC498"/>
      <c r="AD498"/>
    </row>
    <row r="499" spans="1:30" x14ac:dyDescent="0.25">
      <c r="A499" s="4">
        <v>39799</v>
      </c>
      <c r="B499" s="5">
        <v>17.059999999999999</v>
      </c>
      <c r="C499" s="5">
        <f>VLOOKUP($A499,'Daily adjusted prices'!$C$5:$D$528,2,FALSE)</f>
        <v>3469.36</v>
      </c>
      <c r="D499" s="38">
        <f t="shared" si="28"/>
        <v>-2.9579067121729197E-2</v>
      </c>
      <c r="E499" s="38">
        <f t="shared" si="29"/>
        <v>-2.9576795054683691E-2</v>
      </c>
      <c r="F499" s="38">
        <f t="shared" si="30"/>
        <v>-3.0025350193497839E-2</v>
      </c>
      <c r="G499" s="38">
        <f t="shared" si="31"/>
        <v>-3.0023008875098046E-2</v>
      </c>
      <c r="AB499"/>
      <c r="AC499"/>
      <c r="AD499"/>
    </row>
    <row r="500" spans="1:30" x14ac:dyDescent="0.25">
      <c r="A500" s="4">
        <v>39800</v>
      </c>
      <c r="B500" s="5">
        <v>15.66</v>
      </c>
      <c r="C500" s="5">
        <f>VLOOKUP($A500,'Daily adjusted prices'!$C$5:$D$528,2,FALSE)</f>
        <v>3184.07</v>
      </c>
      <c r="D500" s="38">
        <f t="shared" si="28"/>
        <v>-8.2063305978897882E-2</v>
      </c>
      <c r="E500" s="38">
        <f t="shared" si="29"/>
        <v>-8.2231304909262781E-2</v>
      </c>
      <c r="F500" s="38">
        <f t="shared" si="30"/>
        <v>-8.5626851500875886E-2</v>
      </c>
      <c r="G500" s="38">
        <f t="shared" si="31"/>
        <v>-8.580988624254017E-2</v>
      </c>
      <c r="AB500"/>
      <c r="AC500"/>
      <c r="AD500"/>
    </row>
    <row r="501" spans="1:30" x14ac:dyDescent="0.25">
      <c r="A501" s="4">
        <v>39801</v>
      </c>
      <c r="B501" s="5">
        <v>16.190000000000001</v>
      </c>
      <c r="C501" s="5">
        <f>VLOOKUP($A501,'Daily adjusted prices'!$C$5:$D$528,2,FALSE)</f>
        <v>3291.8</v>
      </c>
      <c r="D501" s="38">
        <f t="shared" si="28"/>
        <v>3.3844189016602799E-2</v>
      </c>
      <c r="E501" s="38">
        <f t="shared" si="29"/>
        <v>3.3834055155822496E-2</v>
      </c>
      <c r="F501" s="38">
        <f t="shared" si="30"/>
        <v>3.3284077126886712E-2</v>
      </c>
      <c r="G501" s="38">
        <f t="shared" si="31"/>
        <v>3.3274274962735738E-2</v>
      </c>
      <c r="AB501"/>
      <c r="AC501"/>
      <c r="AD501"/>
    </row>
    <row r="502" spans="1:30" x14ac:dyDescent="0.25">
      <c r="A502" s="4">
        <v>39804</v>
      </c>
      <c r="B502" s="5">
        <v>15.77</v>
      </c>
      <c r="C502" s="5">
        <f>VLOOKUP($A502,'Daily adjusted prices'!$C$5:$D$528,2,FALSE)</f>
        <v>3206.02</v>
      </c>
      <c r="D502" s="38">
        <f t="shared" si="28"/>
        <v>-2.5941939468807962E-2</v>
      </c>
      <c r="E502" s="38">
        <f t="shared" si="29"/>
        <v>-2.6058691293517233E-2</v>
      </c>
      <c r="F502" s="38">
        <f t="shared" si="30"/>
        <v>-2.6284366714596805E-2</v>
      </c>
      <c r="G502" s="38">
        <f t="shared" si="31"/>
        <v>-2.6404235156746E-2</v>
      </c>
      <c r="AB502"/>
      <c r="AC502"/>
      <c r="AD502"/>
    </row>
    <row r="503" spans="1:30" x14ac:dyDescent="0.25">
      <c r="A503" s="4">
        <v>39805</v>
      </c>
      <c r="B503" s="5">
        <v>16.12</v>
      </c>
      <c r="C503" s="5">
        <f>VLOOKUP($A503,'Daily adjusted prices'!$C$5:$D$528,2,FALSE)</f>
        <v>3277.84</v>
      </c>
      <c r="D503" s="38">
        <f t="shared" si="28"/>
        <v>2.2194039315155401E-2</v>
      </c>
      <c r="E503" s="38">
        <f t="shared" si="29"/>
        <v>2.2401606976874877E-2</v>
      </c>
      <c r="F503" s="38">
        <f t="shared" si="30"/>
        <v>2.1951336103535259E-2</v>
      </c>
      <c r="G503" s="38">
        <f t="shared" si="31"/>
        <v>2.2154376409141894E-2</v>
      </c>
      <c r="AB503"/>
      <c r="AC503"/>
      <c r="AD503"/>
    </row>
    <row r="504" spans="1:30" x14ac:dyDescent="0.25">
      <c r="A504" s="4">
        <v>39806</v>
      </c>
      <c r="B504" s="5">
        <v>16.11</v>
      </c>
      <c r="C504" s="5">
        <f>VLOOKUP($A504,'Daily adjusted prices'!$C$5:$D$528,2,FALSE)</f>
        <v>3275.84</v>
      </c>
      <c r="D504" s="38">
        <f t="shared" si="28"/>
        <v>-6.2034739454108756E-4</v>
      </c>
      <c r="E504" s="38">
        <f t="shared" si="29"/>
        <v>-6.1015790886675969E-4</v>
      </c>
      <c r="F504" s="38">
        <f t="shared" si="30"/>
        <v>-6.2053988959936653E-4</v>
      </c>
      <c r="G504" s="38">
        <f t="shared" si="31"/>
        <v>-6.1034413095740982E-4</v>
      </c>
      <c r="AB504"/>
      <c r="AC504"/>
      <c r="AD504"/>
    </row>
    <row r="505" spans="1:30" x14ac:dyDescent="0.25">
      <c r="A505" s="4">
        <v>39808</v>
      </c>
      <c r="B505" s="5">
        <v>15.97</v>
      </c>
      <c r="C505" s="5">
        <f>VLOOKUP($A505,'Daily adjusted prices'!$C$5:$D$528,2,FALSE)</f>
        <v>3247.37</v>
      </c>
      <c r="D505" s="38">
        <f t="shared" si="28"/>
        <v>-8.690254500310246E-3</v>
      </c>
      <c r="E505" s="38">
        <f t="shared" si="29"/>
        <v>-8.6909006544887424E-3</v>
      </c>
      <c r="F505" s="38">
        <f t="shared" si="30"/>
        <v>-8.7282349619618241E-3</v>
      </c>
      <c r="G505" s="38">
        <f t="shared" si="31"/>
        <v>-8.7288867808226964E-3</v>
      </c>
      <c r="AB505"/>
      <c r="AC505"/>
      <c r="AD505"/>
    </row>
    <row r="506" spans="1:30" x14ac:dyDescent="0.25">
      <c r="A506" s="4">
        <v>39811</v>
      </c>
      <c r="B506" s="5">
        <v>15.66</v>
      </c>
      <c r="C506" s="5">
        <f>VLOOKUP($A506,'Daily adjusted prices'!$C$5:$D$528,2,FALSE)</f>
        <v>3184.34</v>
      </c>
      <c r="D506" s="38">
        <f t="shared" si="28"/>
        <v>-1.9411396368190337E-2</v>
      </c>
      <c r="E506" s="38">
        <f t="shared" si="29"/>
        <v>-1.940955296131941E-2</v>
      </c>
      <c r="F506" s="38">
        <f t="shared" si="30"/>
        <v>-1.9602271664264002E-2</v>
      </c>
      <c r="G506" s="38">
        <f t="shared" si="31"/>
        <v>-1.9600391767708614E-2</v>
      </c>
      <c r="AB506"/>
      <c r="AC506"/>
      <c r="AD506"/>
    </row>
    <row r="507" spans="1:30" x14ac:dyDescent="0.25">
      <c r="A507" s="4">
        <v>39812</v>
      </c>
      <c r="B507" s="5">
        <v>15.82</v>
      </c>
      <c r="C507" s="5">
        <f>VLOOKUP($A507,'Daily adjusted prices'!$C$5:$D$528,2,FALSE)</f>
        <v>3216.87</v>
      </c>
      <c r="D507" s="38">
        <f t="shared" si="28"/>
        <v>1.0217113665389466E-2</v>
      </c>
      <c r="E507" s="38">
        <f t="shared" si="29"/>
        <v>1.0215617679016686E-2</v>
      </c>
      <c r="F507" s="38">
        <f t="shared" si="30"/>
        <v>1.0165271776850711E-2</v>
      </c>
      <c r="G507" s="38">
        <f t="shared" si="31"/>
        <v>1.0163790919458559E-2</v>
      </c>
      <c r="AB507"/>
      <c r="AC507"/>
      <c r="AD507"/>
    </row>
    <row r="508" spans="1:30" x14ac:dyDescent="0.25">
      <c r="A508" s="4">
        <v>39813</v>
      </c>
      <c r="B508" s="5">
        <v>16.2</v>
      </c>
      <c r="C508" s="5">
        <f>VLOOKUP($A508,'Daily adjusted prices'!$C$5:$D$528,2,FALSE)</f>
        <v>3294.14</v>
      </c>
      <c r="D508" s="38">
        <f t="shared" si="28"/>
        <v>2.4020227560050511E-2</v>
      </c>
      <c r="E508" s="38">
        <f t="shared" si="29"/>
        <v>2.4020243279958553E-2</v>
      </c>
      <c r="F508" s="38">
        <f t="shared" si="30"/>
        <v>2.3736279898830519E-2</v>
      </c>
      <c r="G508" s="38">
        <f t="shared" si="31"/>
        <v>2.3736295249999859E-2</v>
      </c>
      <c r="AB508"/>
      <c r="AC508"/>
      <c r="AD508"/>
    </row>
    <row r="509" spans="1:30" x14ac:dyDescent="0.25">
      <c r="A509" s="10"/>
      <c r="B509" s="10"/>
      <c r="C509" s="7"/>
      <c r="AB509"/>
      <c r="AC509"/>
      <c r="AD509"/>
    </row>
    <row r="510" spans="1:30" x14ac:dyDescent="0.25">
      <c r="A510" s="41"/>
      <c r="B510" s="41"/>
      <c r="C510" s="7"/>
      <c r="AB510"/>
      <c r="AC510"/>
      <c r="AD510"/>
    </row>
    <row r="511" spans="1:30" x14ac:dyDescent="0.25">
      <c r="A511" s="41"/>
      <c r="B511" s="41"/>
      <c r="C511" s="7"/>
      <c r="AB511"/>
      <c r="AC511"/>
      <c r="AD511"/>
    </row>
    <row r="512" spans="1:30" x14ac:dyDescent="0.25">
      <c r="A512" s="42"/>
      <c r="B512" s="42"/>
      <c r="C512" s="7"/>
      <c r="AB512"/>
      <c r="AC512"/>
      <c r="AD512"/>
    </row>
    <row r="513" spans="1:30" x14ac:dyDescent="0.25">
      <c r="A513" s="24"/>
      <c r="B513" s="24"/>
      <c r="C513" s="7"/>
      <c r="AB513"/>
      <c r="AC513"/>
      <c r="AD513"/>
    </row>
    <row r="514" spans="1:30" x14ac:dyDescent="0.25">
      <c r="A514" s="24"/>
      <c r="B514" s="24"/>
      <c r="C514" s="7"/>
      <c r="AB514"/>
      <c r="AC514"/>
      <c r="AD514"/>
    </row>
    <row r="515" spans="1:30" x14ac:dyDescent="0.25">
      <c r="A515" s="43"/>
      <c r="B515" s="43"/>
      <c r="C515" s="7"/>
      <c r="AB515"/>
      <c r="AC515"/>
      <c r="AD515"/>
    </row>
    <row r="516" spans="1:30" x14ac:dyDescent="0.25">
      <c r="A516" s="24"/>
      <c r="B516" s="24"/>
      <c r="C516" s="7"/>
      <c r="AB516"/>
      <c r="AC516"/>
      <c r="AD516"/>
    </row>
    <row r="517" spans="1:30" x14ac:dyDescent="0.25">
      <c r="A517" s="24"/>
      <c r="B517" s="24"/>
      <c r="C517" s="7"/>
      <c r="AB517"/>
      <c r="AC517"/>
      <c r="AD517"/>
    </row>
    <row r="518" spans="1:30" x14ac:dyDescent="0.25">
      <c r="A518" s="41"/>
      <c r="B518" s="41"/>
      <c r="C518" s="7"/>
      <c r="AB518"/>
      <c r="AC518"/>
      <c r="AD518"/>
    </row>
    <row r="519" spans="1:30" x14ac:dyDescent="0.25">
      <c r="A519" s="41"/>
      <c r="B519" s="41"/>
      <c r="C519" s="7"/>
      <c r="AB519"/>
      <c r="AC519"/>
      <c r="AD519"/>
    </row>
    <row r="520" spans="1:30" x14ac:dyDescent="0.25">
      <c r="A520" s="44"/>
      <c r="B520" s="44"/>
      <c r="C520" s="7"/>
      <c r="AB520"/>
      <c r="AC520"/>
      <c r="AD520"/>
    </row>
    <row r="521" spans="1:30" x14ac:dyDescent="0.25">
      <c r="A521" s="44"/>
      <c r="B521" s="44"/>
      <c r="C521" s="7"/>
      <c r="AB521"/>
      <c r="AC521"/>
      <c r="AD521"/>
    </row>
    <row r="522" spans="1:30" x14ac:dyDescent="0.25">
      <c r="A522" s="44"/>
      <c r="B522" s="44"/>
      <c r="C522" s="7"/>
      <c r="AB522"/>
      <c r="AC522"/>
      <c r="AD522"/>
    </row>
    <row r="523" spans="1:30" x14ac:dyDescent="0.25">
      <c r="A523" s="44"/>
      <c r="B523" s="44"/>
      <c r="C523" s="7"/>
      <c r="AB523"/>
      <c r="AC523"/>
      <c r="AD523"/>
    </row>
    <row r="524" spans="1:30" x14ac:dyDescent="0.25">
      <c r="A524" s="10"/>
      <c r="B524" s="10"/>
      <c r="C524" s="7"/>
      <c r="AB524"/>
      <c r="AC524"/>
      <c r="AD524"/>
    </row>
    <row r="525" spans="1:30" x14ac:dyDescent="0.25">
      <c r="A525" s="10"/>
      <c r="B525" s="10"/>
      <c r="C525" s="7"/>
      <c r="AB525"/>
      <c r="AC525"/>
      <c r="AD525"/>
    </row>
    <row r="526" spans="1:30" x14ac:dyDescent="0.25">
      <c r="A526" s="10"/>
      <c r="B526" s="41"/>
      <c r="C526" s="7"/>
      <c r="AB526"/>
      <c r="AC526"/>
      <c r="AD526"/>
    </row>
    <row r="527" spans="1:30" x14ac:dyDescent="0.25">
      <c r="A527" s="10"/>
      <c r="B527" s="9"/>
      <c r="C527" s="7"/>
      <c r="AB527"/>
      <c r="AC527"/>
      <c r="AD527"/>
    </row>
    <row r="535" spans="20:30" x14ac:dyDescent="0.25">
      <c r="T535"/>
      <c r="U535"/>
      <c r="V535"/>
      <c r="W535"/>
      <c r="X535"/>
      <c r="Y535"/>
      <c r="Z535"/>
      <c r="AA535"/>
      <c r="AB535"/>
      <c r="AC535"/>
      <c r="AD535"/>
    </row>
    <row r="536" spans="20:30" x14ac:dyDescent="0.25">
      <c r="T536"/>
      <c r="U536"/>
      <c r="V536"/>
      <c r="W536"/>
      <c r="X536"/>
      <c r="Y536"/>
      <c r="Z536"/>
      <c r="AA536"/>
      <c r="AB536"/>
      <c r="AC536"/>
      <c r="AD536"/>
    </row>
    <row r="537" spans="20:30" x14ac:dyDescent="0.25">
      <c r="T537"/>
      <c r="U537"/>
      <c r="V537"/>
      <c r="W537"/>
      <c r="X537"/>
      <c r="Y537"/>
      <c r="Z537"/>
      <c r="AA537"/>
      <c r="AB537"/>
      <c r="AC537"/>
      <c r="AD537"/>
    </row>
    <row r="538" spans="20:30" x14ac:dyDescent="0.25">
      <c r="T538"/>
      <c r="U538"/>
      <c r="V538"/>
      <c r="W538"/>
      <c r="X538"/>
      <c r="Y538"/>
      <c r="Z538"/>
      <c r="AA538"/>
      <c r="AB538"/>
      <c r="AC538"/>
      <c r="AD538"/>
    </row>
    <row r="539" spans="20:30" x14ac:dyDescent="0.25">
      <c r="T539"/>
      <c r="U539"/>
      <c r="V539"/>
      <c r="W539"/>
      <c r="X539"/>
      <c r="Y539"/>
      <c r="Z539"/>
      <c r="AA539"/>
      <c r="AB539"/>
      <c r="AC539"/>
      <c r="AD539"/>
    </row>
    <row r="540" spans="20:30" x14ac:dyDescent="0.25">
      <c r="T540"/>
      <c r="U540"/>
      <c r="V540"/>
      <c r="W540"/>
      <c r="X540"/>
      <c r="Y540"/>
      <c r="Z540"/>
      <c r="AA540"/>
      <c r="AB540"/>
      <c r="AC540"/>
      <c r="AD540"/>
    </row>
    <row r="541" spans="20:30" x14ac:dyDescent="0.25">
      <c r="T541"/>
      <c r="U541"/>
      <c r="V541"/>
      <c r="W541"/>
      <c r="X541"/>
      <c r="Y541"/>
      <c r="Z541"/>
      <c r="AA541"/>
      <c r="AB541"/>
      <c r="AC541"/>
      <c r="AD541"/>
    </row>
    <row r="542" spans="20:30" x14ac:dyDescent="0.25">
      <c r="T542"/>
      <c r="U542"/>
      <c r="V542"/>
      <c r="W542"/>
      <c r="X542"/>
      <c r="Y542"/>
      <c r="Z542"/>
      <c r="AA542"/>
      <c r="AB542"/>
      <c r="AC542"/>
      <c r="AD542"/>
    </row>
    <row r="543" spans="20:30" x14ac:dyDescent="0.25">
      <c r="T543"/>
      <c r="U543"/>
      <c r="V543"/>
      <c r="W543"/>
      <c r="X543"/>
      <c r="Y543"/>
      <c r="Z543"/>
      <c r="AA543"/>
      <c r="AB543"/>
      <c r="AC543"/>
      <c r="AD543"/>
    </row>
    <row r="544" spans="20:30" x14ac:dyDescent="0.25">
      <c r="T544"/>
      <c r="U544"/>
      <c r="V544"/>
      <c r="W544"/>
      <c r="X544"/>
      <c r="Y544"/>
      <c r="Z544"/>
      <c r="AA544"/>
      <c r="AB544"/>
      <c r="AC544"/>
      <c r="AD544"/>
    </row>
    <row r="545" spans="14:30" x14ac:dyDescent="0.25">
      <c r="T545"/>
      <c r="U545"/>
      <c r="V545"/>
      <c r="W545"/>
      <c r="X545"/>
      <c r="Y545"/>
      <c r="Z545"/>
      <c r="AA545"/>
      <c r="AB545"/>
      <c r="AC545"/>
      <c r="AD545"/>
    </row>
    <row r="546" spans="14:30" x14ac:dyDescent="0.25">
      <c r="T546"/>
      <c r="U546"/>
      <c r="V546"/>
      <c r="W546"/>
      <c r="X546"/>
      <c r="Y546"/>
      <c r="Z546"/>
      <c r="AA546"/>
      <c r="AB546"/>
      <c r="AC546"/>
      <c r="AD546"/>
    </row>
    <row r="547" spans="14:30" x14ac:dyDescent="0.25">
      <c r="T547"/>
      <c r="U547"/>
      <c r="V547"/>
      <c r="W547"/>
      <c r="X547"/>
      <c r="Y547"/>
      <c r="Z547"/>
      <c r="AA547"/>
      <c r="AB547"/>
      <c r="AC547"/>
      <c r="AD547"/>
    </row>
    <row r="548" spans="14:30" x14ac:dyDescent="0.25">
      <c r="T548"/>
      <c r="U548"/>
      <c r="V548"/>
      <c r="W548"/>
      <c r="X548"/>
      <c r="Y548"/>
      <c r="Z548"/>
      <c r="AA548"/>
      <c r="AB548"/>
      <c r="AC548"/>
      <c r="AD548"/>
    </row>
    <row r="549" spans="14:30" x14ac:dyDescent="0.25">
      <c r="T549"/>
      <c r="U549"/>
      <c r="V549"/>
      <c r="W549"/>
      <c r="X549"/>
      <c r="Y549"/>
      <c r="Z549"/>
      <c r="AA549"/>
      <c r="AB549"/>
      <c r="AC549"/>
      <c r="AD549"/>
    </row>
    <row r="550" spans="14:30" x14ac:dyDescent="0.25">
      <c r="T550"/>
      <c r="U550"/>
      <c r="V550"/>
      <c r="W550"/>
      <c r="X550"/>
      <c r="Y550"/>
      <c r="Z550"/>
      <c r="AA550"/>
      <c r="AB550"/>
      <c r="AC550"/>
      <c r="AD550"/>
    </row>
    <row r="551" spans="14:30" x14ac:dyDescent="0.25">
      <c r="T551"/>
      <c r="U551"/>
      <c r="V551"/>
      <c r="W551"/>
      <c r="X551"/>
      <c r="Y551"/>
      <c r="Z551"/>
      <c r="AA551"/>
      <c r="AB551"/>
      <c r="AC551"/>
      <c r="AD551"/>
    </row>
    <row r="552" spans="14:30" x14ac:dyDescent="0.25">
      <c r="N552" s="45"/>
      <c r="O552" s="45"/>
      <c r="P552" s="45"/>
      <c r="Q552" s="45"/>
      <c r="R552"/>
      <c r="S552"/>
      <c r="T552"/>
      <c r="U552"/>
      <c r="V552"/>
      <c r="W552"/>
      <c r="X552"/>
      <c r="Y552"/>
      <c r="Z552"/>
      <c r="AA552"/>
      <c r="AB552"/>
      <c r="AC552"/>
      <c r="AD552"/>
    </row>
    <row r="553" spans="14:30" x14ac:dyDescent="0.25">
      <c r="N553" s="45"/>
      <c r="O553" s="45"/>
      <c r="P553" s="45"/>
      <c r="Q553" s="45"/>
      <c r="R553"/>
      <c r="S553"/>
      <c r="T553"/>
      <c r="U553"/>
      <c r="V553"/>
      <c r="W553"/>
      <c r="X553"/>
      <c r="Y553"/>
      <c r="Z553"/>
      <c r="AA553"/>
      <c r="AB553"/>
      <c r="AC553"/>
      <c r="AD553"/>
    </row>
    <row r="554" spans="14:30" x14ac:dyDescent="0.25">
      <c r="Y554"/>
      <c r="Z554"/>
      <c r="AA554"/>
      <c r="AB554"/>
      <c r="AC554"/>
      <c r="AD554"/>
    </row>
    <row r="555" spans="14:30" x14ac:dyDescent="0.25">
      <c r="Y555"/>
      <c r="Z555"/>
      <c r="AA555"/>
      <c r="AB555"/>
      <c r="AC555"/>
      <c r="AD555"/>
    </row>
    <row r="556" spans="14:30" x14ac:dyDescent="0.25">
      <c r="Y556"/>
      <c r="Z556"/>
      <c r="AA556"/>
      <c r="AB556"/>
      <c r="AC556"/>
      <c r="AD556"/>
    </row>
    <row r="557" spans="14:30" x14ac:dyDescent="0.25">
      <c r="Y557"/>
      <c r="Z557"/>
      <c r="AA557"/>
      <c r="AB557"/>
      <c r="AC557"/>
      <c r="AD557"/>
    </row>
  </sheetData>
  <mergeCells count="6">
    <mergeCell ref="B2:C2"/>
    <mergeCell ref="A1:G1"/>
    <mergeCell ref="J2:K2"/>
    <mergeCell ref="I1:K1"/>
    <mergeCell ref="D2:E2"/>
    <mergeCell ref="F2:G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096D-E86D-40AD-B837-82496BE24CA4}">
  <dimension ref="A1:X557"/>
  <sheetViews>
    <sheetView showGridLines="0" workbookViewId="0">
      <selection activeCell="L14" sqref="L14"/>
    </sheetView>
  </sheetViews>
  <sheetFormatPr defaultRowHeight="15" x14ac:dyDescent="0.25"/>
  <cols>
    <col min="1" max="2" width="12.7109375" style="2" customWidth="1"/>
    <col min="3" max="6" width="10.7109375" style="2" customWidth="1"/>
    <col min="7" max="7" width="5" style="2" customWidth="1"/>
    <col min="8" max="8" width="15.7109375" style="2" customWidth="1"/>
    <col min="9" max="10" width="12.7109375" style="2" customWidth="1"/>
    <col min="11" max="14" width="9.140625" style="2"/>
    <col min="15" max="24" width="9.140625" style="1"/>
  </cols>
  <sheetData>
    <row r="1" spans="1:24" x14ac:dyDescent="0.25">
      <c r="A1" s="65" t="s">
        <v>31</v>
      </c>
      <c r="B1" s="66"/>
      <c r="C1" s="66"/>
      <c r="D1" s="66"/>
      <c r="E1" s="66"/>
      <c r="F1" s="67"/>
      <c r="H1" s="65" t="s">
        <v>50</v>
      </c>
      <c r="I1" s="66"/>
      <c r="J1" s="67"/>
      <c r="X1"/>
    </row>
    <row r="2" spans="1:24" x14ac:dyDescent="0.25">
      <c r="A2" s="72" t="s">
        <v>61</v>
      </c>
      <c r="B2" s="68"/>
      <c r="C2" s="68"/>
      <c r="D2" s="68" t="s">
        <v>62</v>
      </c>
      <c r="E2" s="68"/>
      <c r="F2" s="69"/>
      <c r="H2" s="35"/>
      <c r="I2" s="68" t="s">
        <v>59</v>
      </c>
      <c r="J2" s="69"/>
      <c r="M2" s="1"/>
      <c r="N2" s="1"/>
      <c r="T2"/>
      <c r="U2"/>
      <c r="V2"/>
      <c r="W2"/>
      <c r="X2"/>
    </row>
    <row r="3" spans="1:24" x14ac:dyDescent="0.25">
      <c r="A3" s="30" t="s">
        <v>0</v>
      </c>
      <c r="B3" s="28" t="s">
        <v>35</v>
      </c>
      <c r="C3" s="28" t="s">
        <v>36</v>
      </c>
      <c r="D3" s="28" t="s">
        <v>0</v>
      </c>
      <c r="E3" s="28" t="s">
        <v>35</v>
      </c>
      <c r="F3" s="31" t="s">
        <v>36</v>
      </c>
      <c r="H3" s="30" t="s">
        <v>51</v>
      </c>
      <c r="I3" s="28" t="s">
        <v>63</v>
      </c>
      <c r="J3" s="31" t="s">
        <v>64</v>
      </c>
      <c r="V3"/>
      <c r="W3"/>
      <c r="X3"/>
    </row>
    <row r="4" spans="1:24" x14ac:dyDescent="0.25">
      <c r="A4" s="4">
        <v>39080</v>
      </c>
      <c r="B4" s="5">
        <f>VLOOKUP($A4,'Daily adjusted prices'!$C$5:$D$528,2,FALSE)</f>
        <v>6970.81</v>
      </c>
      <c r="C4" s="6"/>
      <c r="D4" s="4">
        <v>39080</v>
      </c>
      <c r="E4" s="5">
        <v>6970.81</v>
      </c>
      <c r="F4" s="6"/>
      <c r="H4" s="25" t="s">
        <v>5</v>
      </c>
      <c r="I4" s="6">
        <f>COUNT(C5:C508)</f>
        <v>504</v>
      </c>
      <c r="J4" s="6">
        <f>COUNT(F5:F28)</f>
        <v>24</v>
      </c>
      <c r="V4"/>
      <c r="W4"/>
      <c r="X4"/>
    </row>
    <row r="5" spans="1:24" x14ac:dyDescent="0.25">
      <c r="A5" s="4">
        <v>39085</v>
      </c>
      <c r="B5" s="5">
        <f>VLOOKUP($A5,'Daily adjusted prices'!$C$5:$D$528,2,FALSE)</f>
        <v>7113.18</v>
      </c>
      <c r="C5" s="38">
        <f t="shared" ref="C5:C36" si="0">LN(B5/B4)</f>
        <v>2.0217970850449119E-2</v>
      </c>
      <c r="D5" s="4">
        <v>39113</v>
      </c>
      <c r="E5" s="5">
        <v>6753.5</v>
      </c>
      <c r="F5" s="38">
        <f>LN(E5/E4)</f>
        <v>-3.1670541340214034E-2</v>
      </c>
      <c r="H5" s="2" t="s">
        <v>4</v>
      </c>
      <c r="I5" s="38">
        <f>AVERAGE(C$5:C$508)</f>
        <v>-1.4872744007712287E-3</v>
      </c>
      <c r="J5" s="38">
        <f>AVERAGE(F$5:F$28)</f>
        <v>-3.1232762416195822E-2</v>
      </c>
      <c r="V5"/>
      <c r="W5"/>
      <c r="X5"/>
    </row>
    <row r="6" spans="1:24" x14ac:dyDescent="0.25">
      <c r="A6" s="4">
        <v>39086</v>
      </c>
      <c r="B6" s="5">
        <f>VLOOKUP($A6,'Daily adjusted prices'!$C$5:$D$528,2,FALSE)</f>
        <v>7071.97</v>
      </c>
      <c r="C6" s="38">
        <f t="shared" si="0"/>
        <v>-5.8103179644482745E-3</v>
      </c>
      <c r="D6" s="4">
        <v>39141</v>
      </c>
      <c r="E6" s="5">
        <v>6591.66</v>
      </c>
      <c r="F6" s="38">
        <f t="shared" ref="F6:F28" si="1">LN(E6/E5)</f>
        <v>-2.4255675411587917E-2</v>
      </c>
      <c r="H6" s="2" t="s">
        <v>45</v>
      </c>
      <c r="I6" s="38">
        <f>STDEV(C$5:C$508)</f>
        <v>2.617034177383535E-2</v>
      </c>
      <c r="J6" s="38">
        <f>STDEV(F$5:F$28)</f>
        <v>7.9582428365918653E-2</v>
      </c>
      <c r="V6"/>
      <c r="W6"/>
      <c r="X6"/>
    </row>
    <row r="7" spans="1:24" x14ac:dyDescent="0.25">
      <c r="A7" s="4">
        <v>39087</v>
      </c>
      <c r="B7" s="5">
        <f>VLOOKUP($A7,'Daily adjusted prices'!$C$5:$D$528,2,FALSE)</f>
        <v>7036.38</v>
      </c>
      <c r="C7" s="38">
        <f t="shared" si="0"/>
        <v>-5.0452498688946818E-3</v>
      </c>
      <c r="D7" s="4">
        <v>39171</v>
      </c>
      <c r="E7" s="5">
        <v>6676.63</v>
      </c>
      <c r="F7" s="38">
        <f t="shared" si="1"/>
        <v>1.2808155625087091E-2</v>
      </c>
      <c r="H7" s="2" t="s">
        <v>46</v>
      </c>
      <c r="I7" s="38">
        <f>SKEW(C$5:C$508)</f>
        <v>-0.33375709246899166</v>
      </c>
      <c r="J7" s="38">
        <f>SKEW(F$5:F$28)</f>
        <v>-0.99897671297310064</v>
      </c>
      <c r="V7"/>
      <c r="W7"/>
      <c r="X7"/>
    </row>
    <row r="8" spans="1:24" x14ac:dyDescent="0.25">
      <c r="A8" s="4">
        <v>39090</v>
      </c>
      <c r="B8" s="5">
        <f>VLOOKUP($A8,'Daily adjusted prices'!$C$5:$D$528,2,FALSE)</f>
        <v>7034.5</v>
      </c>
      <c r="C8" s="38">
        <f t="shared" si="0"/>
        <v>-2.6721854087123132E-4</v>
      </c>
      <c r="D8" s="4">
        <v>39202</v>
      </c>
      <c r="E8" s="5">
        <v>6959.86</v>
      </c>
      <c r="F8" s="38">
        <f t="shared" si="1"/>
        <v>4.1545989969310457E-2</v>
      </c>
      <c r="H8" s="2" t="s">
        <v>47</v>
      </c>
      <c r="I8" s="38">
        <f>MIN(C$5:C$508)</f>
        <v>-0.13684097476303544</v>
      </c>
      <c r="J8" s="38">
        <f>MIN(F$5:F$28)</f>
        <v>-0.26775032325991388</v>
      </c>
      <c r="V8"/>
      <c r="W8"/>
      <c r="X8"/>
    </row>
    <row r="9" spans="1:24" x14ac:dyDescent="0.25">
      <c r="A9" s="4">
        <v>39091</v>
      </c>
      <c r="B9" s="5">
        <f>VLOOKUP($A9,'Daily adjusted prices'!$C$5:$D$528,2,FALSE)</f>
        <v>7034.5</v>
      </c>
      <c r="C9" s="38">
        <f t="shared" si="0"/>
        <v>0</v>
      </c>
      <c r="D9" s="4">
        <v>39233</v>
      </c>
      <c r="E9" s="5">
        <v>7095.8</v>
      </c>
      <c r="F9" s="38">
        <f t="shared" si="1"/>
        <v>1.9343700515688064E-2</v>
      </c>
      <c r="H9" s="2" t="s">
        <v>48</v>
      </c>
      <c r="I9" s="38">
        <f>MEDIAN(C$5:C$508)</f>
        <v>-3.103856473699248E-4</v>
      </c>
      <c r="J9" s="38">
        <f>MEDIAN(F$5:F$28)</f>
        <v>-2.4091455099837789E-2</v>
      </c>
      <c r="V9"/>
      <c r="W9"/>
      <c r="X9"/>
    </row>
    <row r="10" spans="1:24" x14ac:dyDescent="0.25">
      <c r="A10" s="4">
        <v>39092</v>
      </c>
      <c r="B10" s="5">
        <f>VLOOKUP($A10,'Daily adjusted prices'!$C$5:$D$528,2,FALSE)</f>
        <v>7036.38</v>
      </c>
      <c r="C10" s="38">
        <f t="shared" si="0"/>
        <v>2.6721854087131242E-4</v>
      </c>
      <c r="D10" s="4">
        <v>39262</v>
      </c>
      <c r="E10" s="5">
        <v>7280.14</v>
      </c>
      <c r="F10" s="38">
        <f t="shared" si="1"/>
        <v>2.564703307573701E-2</v>
      </c>
      <c r="H10" s="2" t="s">
        <v>49</v>
      </c>
      <c r="I10" s="38">
        <f>MAX(C$5:C$508)</f>
        <v>0.1276263844005617</v>
      </c>
      <c r="J10" s="38">
        <f>MAX(F$5:F$28)</f>
        <v>0.11044638926137949</v>
      </c>
      <c r="V10"/>
      <c r="W10"/>
      <c r="X10"/>
    </row>
    <row r="11" spans="1:24" x14ac:dyDescent="0.25">
      <c r="A11" s="4">
        <v>39093</v>
      </c>
      <c r="B11" s="5">
        <f>VLOOKUP($A11,'Daily adjusted prices'!$C$5:$D$528,2,FALSE)</f>
        <v>7103.82</v>
      </c>
      <c r="C11" s="38">
        <f t="shared" si="0"/>
        <v>9.5388341550205775E-3</v>
      </c>
      <c r="D11" s="4">
        <v>39294</v>
      </c>
      <c r="E11" s="5">
        <v>7371.43</v>
      </c>
      <c r="F11" s="38">
        <f t="shared" si="1"/>
        <v>1.2461624437717969E-2</v>
      </c>
      <c r="I11" s="46"/>
      <c r="J11" s="46"/>
      <c r="V11"/>
      <c r="W11"/>
      <c r="X11"/>
    </row>
    <row r="12" spans="1:24" x14ac:dyDescent="0.25">
      <c r="A12" s="4">
        <v>39094</v>
      </c>
      <c r="B12" s="5">
        <f>VLOOKUP($A12,'Daily adjusted prices'!$C$5:$D$528,2,FALSE)</f>
        <v>7098.2</v>
      </c>
      <c r="C12" s="38">
        <f t="shared" si="0"/>
        <v>-7.914367524268441E-4</v>
      </c>
      <c r="D12" s="4">
        <v>39325</v>
      </c>
      <c r="E12" s="5">
        <v>7392.35</v>
      </c>
      <c r="F12" s="38">
        <f t="shared" si="1"/>
        <v>2.8339644726928935E-3</v>
      </c>
      <c r="H12" s="49" t="s">
        <v>60</v>
      </c>
      <c r="I12" s="48"/>
      <c r="J12" s="48"/>
      <c r="V12"/>
      <c r="W12"/>
      <c r="X12"/>
    </row>
    <row r="13" spans="1:24" x14ac:dyDescent="0.25">
      <c r="A13" s="4">
        <v>39098</v>
      </c>
      <c r="B13" s="5">
        <f>VLOOKUP($A13,'Daily adjusted prices'!$C$5:$D$528,2,FALSE)</f>
        <v>7139.41</v>
      </c>
      <c r="C13" s="38">
        <f t="shared" si="0"/>
        <v>5.7889091053771099E-3</v>
      </c>
      <c r="D13" s="4">
        <v>39353</v>
      </c>
      <c r="E13" s="5">
        <v>7926.96</v>
      </c>
      <c r="F13" s="38">
        <f t="shared" si="1"/>
        <v>6.9823926093798047E-2</v>
      </c>
      <c r="H13" s="2" t="s">
        <v>52</v>
      </c>
      <c r="I13" s="26">
        <f>$B$508/$B$4-1</f>
        <v>-0.52743798783785534</v>
      </c>
      <c r="J13" s="26">
        <f>$E$28/$E$4-1</f>
        <v>-0.52743798783785534</v>
      </c>
      <c r="V13"/>
      <c r="W13"/>
      <c r="X13"/>
    </row>
    <row r="14" spans="1:24" x14ac:dyDescent="0.25">
      <c r="A14" s="4">
        <v>39099</v>
      </c>
      <c r="B14" s="5">
        <f>VLOOKUP($A14,'Daily adjusted prices'!$C$5:$D$528,2,FALSE)</f>
        <v>7115.06</v>
      </c>
      <c r="C14" s="38">
        <f t="shared" si="0"/>
        <v>-3.4164754894494757E-3</v>
      </c>
      <c r="D14" s="4">
        <v>39386</v>
      </c>
      <c r="E14" s="5">
        <v>7881.01</v>
      </c>
      <c r="F14" s="38">
        <f t="shared" si="1"/>
        <v>-5.8135395519095063E-3</v>
      </c>
      <c r="I14" s="26"/>
      <c r="J14" s="26"/>
      <c r="V14"/>
      <c r="W14"/>
      <c r="X14"/>
    </row>
    <row r="15" spans="1:24" x14ac:dyDescent="0.25">
      <c r="A15" s="4">
        <v>39100</v>
      </c>
      <c r="B15" s="5">
        <f>VLOOKUP($A15,'Daily adjusted prices'!$C$5:$D$528,2,FALSE)</f>
        <v>7118.8</v>
      </c>
      <c r="C15" s="38">
        <f t="shared" si="0"/>
        <v>5.2550749917007976E-4</v>
      </c>
      <c r="D15" s="4">
        <v>39416</v>
      </c>
      <c r="E15" s="5">
        <v>7331.48</v>
      </c>
      <c r="F15" s="38">
        <f t="shared" si="1"/>
        <v>-7.2278662768655813E-2</v>
      </c>
      <c r="H15" s="49" t="s">
        <v>55</v>
      </c>
      <c r="I15" s="50"/>
      <c r="J15" s="50"/>
      <c r="V15"/>
      <c r="W15"/>
      <c r="X15"/>
    </row>
    <row r="16" spans="1:24" x14ac:dyDescent="0.25">
      <c r="A16" s="4">
        <v>39101</v>
      </c>
      <c r="B16" s="5">
        <f>VLOOKUP($A16,'Daily adjusted prices'!$C$5:$D$528,2,FALSE)</f>
        <v>6922.1</v>
      </c>
      <c r="C16" s="38">
        <f t="shared" si="0"/>
        <v>-2.8019980093185817E-2</v>
      </c>
      <c r="D16" s="4">
        <v>39447</v>
      </c>
      <c r="E16" s="5">
        <v>7158.14</v>
      </c>
      <c r="F16" s="38">
        <f t="shared" si="1"/>
        <v>-2.3927234788087663E-2</v>
      </c>
      <c r="H16" s="2" t="s">
        <v>53</v>
      </c>
      <c r="I16" s="26">
        <f>EXP(I5*I4)-1</f>
        <v>-0.527437987837855</v>
      </c>
      <c r="J16" s="26">
        <f>EXP(J5*J4)-1</f>
        <v>-0.52743798783785523</v>
      </c>
      <c r="V16"/>
      <c r="W16"/>
      <c r="X16"/>
    </row>
    <row r="17" spans="1:24" x14ac:dyDescent="0.25">
      <c r="A17" s="4">
        <v>39104</v>
      </c>
      <c r="B17" s="5">
        <f>VLOOKUP($A17,'Daily adjusted prices'!$C$5:$D$528,2,FALSE)</f>
        <v>6884.63</v>
      </c>
      <c r="C17" s="38">
        <f t="shared" si="0"/>
        <v>-5.4278010784601623E-3</v>
      </c>
      <c r="D17" s="4">
        <v>39478</v>
      </c>
      <c r="E17" s="5">
        <v>6827.94</v>
      </c>
      <c r="F17" s="38">
        <f t="shared" si="1"/>
        <v>-4.7227153141108598E-2</v>
      </c>
      <c r="H17" s="2" t="s">
        <v>54</v>
      </c>
      <c r="I17" s="8">
        <f>I13-I16</f>
        <v>0</v>
      </c>
      <c r="J17" s="8">
        <f>J13-J16</f>
        <v>0</v>
      </c>
      <c r="V17"/>
      <c r="W17"/>
      <c r="X17"/>
    </row>
    <row r="18" spans="1:24" x14ac:dyDescent="0.25">
      <c r="A18" s="4">
        <v>39105</v>
      </c>
      <c r="B18" s="5">
        <f>VLOOKUP($A18,'Daily adjusted prices'!$C$5:$D$528,2,FALSE)</f>
        <v>6847.16</v>
      </c>
      <c r="C18" s="38">
        <f t="shared" si="0"/>
        <v>-5.4574229577971315E-3</v>
      </c>
      <c r="D18" s="4">
        <v>39507</v>
      </c>
      <c r="E18" s="5">
        <v>6458.15</v>
      </c>
      <c r="F18" s="38">
        <f t="shared" si="1"/>
        <v>-5.5680118475758246E-2</v>
      </c>
      <c r="I18" s="6"/>
      <c r="J18" s="6"/>
      <c r="V18"/>
      <c r="W18"/>
      <c r="X18"/>
    </row>
    <row r="19" spans="1:24" x14ac:dyDescent="0.25">
      <c r="A19" s="4">
        <v>39106</v>
      </c>
      <c r="B19" s="5">
        <f>VLOOKUP($A19,'Daily adjusted prices'!$C$5:$D$528,2,FALSE)</f>
        <v>6864.03</v>
      </c>
      <c r="C19" s="38">
        <f t="shared" si="0"/>
        <v>2.460765041230252E-3</v>
      </c>
      <c r="D19" s="4">
        <v>39538</v>
      </c>
      <c r="E19" s="5">
        <v>7212.31</v>
      </c>
      <c r="F19" s="38">
        <f t="shared" si="1"/>
        <v>0.11044638926137949</v>
      </c>
      <c r="H19" s="49" t="s">
        <v>56</v>
      </c>
      <c r="I19" s="50"/>
      <c r="J19" s="50"/>
      <c r="V19"/>
      <c r="W19"/>
      <c r="X19"/>
    </row>
    <row r="20" spans="1:24" x14ac:dyDescent="0.25">
      <c r="A20" s="4">
        <v>39107</v>
      </c>
      <c r="B20" s="5">
        <f>VLOOKUP($A20,'Daily adjusted prices'!$C$5:$D$528,2,FALSE)</f>
        <v>6807.82</v>
      </c>
      <c r="C20" s="38">
        <f t="shared" si="0"/>
        <v>-8.2227813668981006E-3</v>
      </c>
      <c r="D20" s="4">
        <v>39568</v>
      </c>
      <c r="E20" s="5">
        <v>6372.4</v>
      </c>
      <c r="F20" s="38">
        <f t="shared" si="1"/>
        <v>-0.12381312361638233</v>
      </c>
      <c r="H20" s="2" t="s">
        <v>57</v>
      </c>
      <c r="I20" s="26">
        <f>EXP(I$5*252)-1</f>
        <v>-0.31256854002588375</v>
      </c>
      <c r="J20" s="26">
        <f>EXP(J$5*12)-1</f>
        <v>-0.31256854002588397</v>
      </c>
      <c r="V20"/>
      <c r="W20"/>
      <c r="X20"/>
    </row>
    <row r="21" spans="1:24" x14ac:dyDescent="0.25">
      <c r="A21" s="4">
        <v>39108</v>
      </c>
      <c r="B21" s="5">
        <f>VLOOKUP($A21,'Daily adjusted prices'!$C$5:$D$528,2,FALSE)</f>
        <v>6757.24</v>
      </c>
      <c r="C21" s="38">
        <f t="shared" si="0"/>
        <v>-7.4574287779937401E-3</v>
      </c>
      <c r="D21" s="4">
        <v>39598</v>
      </c>
      <c r="E21" s="5">
        <v>5986.55</v>
      </c>
      <c r="F21" s="38">
        <f t="shared" si="1"/>
        <v>-6.2460878451104269E-2</v>
      </c>
      <c r="H21" s="2" t="s">
        <v>58</v>
      </c>
      <c r="I21" s="8">
        <f>I6*SQRT(252)</f>
        <v>0.41544129635479982</v>
      </c>
      <c r="J21" s="8">
        <f>J6*SQRT(12)</f>
        <v>0.27568161863896345</v>
      </c>
      <c r="V21"/>
      <c r="W21"/>
      <c r="X21"/>
    </row>
    <row r="22" spans="1:24" x14ac:dyDescent="0.25">
      <c r="A22" s="4">
        <v>39111</v>
      </c>
      <c r="B22" s="5">
        <f>VLOOKUP($A22,'Daily adjusted prices'!$C$5:$D$528,2,FALSE)</f>
        <v>6779.72</v>
      </c>
      <c r="C22" s="38">
        <f t="shared" si="0"/>
        <v>3.3212805038290881E-3</v>
      </c>
      <c r="D22" s="4">
        <v>39629</v>
      </c>
      <c r="E22" s="5">
        <v>5258.97</v>
      </c>
      <c r="F22" s="38">
        <f t="shared" si="1"/>
        <v>-0.12958009618112218</v>
      </c>
      <c r="V22"/>
      <c r="W22"/>
      <c r="X22"/>
    </row>
    <row r="23" spans="1:24" x14ac:dyDescent="0.25">
      <c r="A23" s="4">
        <v>39112</v>
      </c>
      <c r="B23" s="5">
        <f>VLOOKUP($A23,'Daily adjusted prices'!$C$5:$D$528,2,FALSE)</f>
        <v>6749.75</v>
      </c>
      <c r="C23" s="38">
        <f t="shared" si="0"/>
        <v>-4.4303360029043599E-3</v>
      </c>
      <c r="D23" s="4">
        <v>39660</v>
      </c>
      <c r="E23" s="5">
        <v>5574.24</v>
      </c>
      <c r="F23" s="38">
        <f t="shared" si="1"/>
        <v>5.8220795099044119E-2</v>
      </c>
      <c r="V23"/>
      <c r="W23"/>
      <c r="X23"/>
    </row>
    <row r="24" spans="1:24" x14ac:dyDescent="0.25">
      <c r="A24" s="4">
        <v>39113</v>
      </c>
      <c r="B24" s="5">
        <f>VLOOKUP($A24,'Daily adjusted prices'!$C$5:$D$528,2,FALSE)</f>
        <v>6753.5</v>
      </c>
      <c r="C24" s="38">
        <f t="shared" si="0"/>
        <v>5.5542185716837768E-4</v>
      </c>
      <c r="D24" s="4">
        <v>39689</v>
      </c>
      <c r="E24" s="5">
        <v>5536.8</v>
      </c>
      <c r="F24" s="38">
        <f t="shared" si="1"/>
        <v>-6.7392686379036861E-3</v>
      </c>
      <c r="V24"/>
      <c r="W24"/>
      <c r="X24"/>
    </row>
    <row r="25" spans="1:24" x14ac:dyDescent="0.25">
      <c r="A25" s="4">
        <v>39114</v>
      </c>
      <c r="B25" s="5">
        <f>VLOOKUP($A25,'Daily adjusted prices'!$C$5:$D$528,2,FALSE)</f>
        <v>6787.22</v>
      </c>
      <c r="C25" s="38">
        <f t="shared" si="0"/>
        <v>4.9805430884466905E-3</v>
      </c>
      <c r="D25" s="4">
        <v>39721</v>
      </c>
      <c r="E25" s="5">
        <v>5087.33</v>
      </c>
      <c r="F25" s="38">
        <f t="shared" si="1"/>
        <v>-8.4663581568519788E-2</v>
      </c>
      <c r="V25"/>
      <c r="W25"/>
      <c r="X25"/>
    </row>
    <row r="26" spans="1:24" x14ac:dyDescent="0.25">
      <c r="A26" s="4">
        <v>39115</v>
      </c>
      <c r="B26" s="5">
        <f>VLOOKUP($A26,'Daily adjusted prices'!$C$5:$D$528,2,FALSE)</f>
        <v>6794.71</v>
      </c>
      <c r="C26" s="38">
        <f t="shared" si="0"/>
        <v>1.1029361451985057E-3</v>
      </c>
      <c r="D26" s="4">
        <v>39752</v>
      </c>
      <c r="E26" s="5">
        <v>3892.31</v>
      </c>
      <c r="F26" s="38">
        <f t="shared" si="1"/>
        <v>-0.26775032325991388</v>
      </c>
      <c r="V26"/>
      <c r="W26"/>
      <c r="X26"/>
    </row>
    <row r="27" spans="1:24" x14ac:dyDescent="0.25">
      <c r="A27" s="4">
        <v>39118</v>
      </c>
      <c r="B27" s="5">
        <f>VLOOKUP($A27,'Daily adjusted prices'!$C$5:$D$528,2,FALSE)</f>
        <v>6813.45</v>
      </c>
      <c r="C27" s="38">
        <f t="shared" si="0"/>
        <v>2.7542315561363113E-3</v>
      </c>
      <c r="D27" s="4">
        <v>39780</v>
      </c>
      <c r="E27" s="5">
        <v>3425.47</v>
      </c>
      <c r="F27" s="38">
        <f t="shared" si="1"/>
        <v>-0.12776412314018634</v>
      </c>
      <c r="V27"/>
      <c r="W27"/>
      <c r="X27"/>
    </row>
    <row r="28" spans="1:24" x14ac:dyDescent="0.25">
      <c r="A28" s="4">
        <v>39119</v>
      </c>
      <c r="B28" s="5">
        <f>VLOOKUP($A28,'Daily adjusted prices'!$C$5:$D$528,2,FALSE)</f>
        <v>6802.2</v>
      </c>
      <c r="C28" s="38">
        <f t="shared" si="0"/>
        <v>-1.6525105389924642E-3</v>
      </c>
      <c r="D28" s="4">
        <v>39813</v>
      </c>
      <c r="E28" s="5">
        <v>3294.14</v>
      </c>
      <c r="F28" s="38">
        <f t="shared" si="1"/>
        <v>-3.9093556206700471E-2</v>
      </c>
      <c r="V28"/>
      <c r="W28"/>
      <c r="X28"/>
    </row>
    <row r="29" spans="1:24" x14ac:dyDescent="0.25">
      <c r="A29" s="4">
        <v>39120</v>
      </c>
      <c r="B29" s="5">
        <f>VLOOKUP($A29,'Daily adjusted prices'!$C$5:$D$528,2,FALSE)</f>
        <v>6762.86</v>
      </c>
      <c r="C29" s="38">
        <f t="shared" si="0"/>
        <v>-5.8002117633279941E-3</v>
      </c>
      <c r="D29" s="38"/>
      <c r="E29" s="38"/>
      <c r="F29" s="38"/>
      <c r="V29"/>
      <c r="W29"/>
      <c r="X29"/>
    </row>
    <row r="30" spans="1:24" x14ac:dyDescent="0.25">
      <c r="A30" s="4">
        <v>39121</v>
      </c>
      <c r="B30" s="5">
        <f>VLOOKUP($A30,'Daily adjusted prices'!$C$5:$D$528,2,FALSE)</f>
        <v>6695.42</v>
      </c>
      <c r="C30" s="38">
        <f t="shared" si="0"/>
        <v>-1.0022166947541759E-2</v>
      </c>
      <c r="D30" s="38"/>
      <c r="E30" s="38"/>
      <c r="F30" s="38"/>
      <c r="V30"/>
      <c r="W30"/>
      <c r="X30"/>
    </row>
    <row r="31" spans="1:24" x14ac:dyDescent="0.25">
      <c r="A31" s="4">
        <v>39122</v>
      </c>
      <c r="B31" s="5">
        <f>VLOOKUP($A31,'Daily adjusted prices'!$C$5:$D$528,2,FALSE)</f>
        <v>6656.08</v>
      </c>
      <c r="C31" s="38">
        <f t="shared" si="0"/>
        <v>-5.8929878811548311E-3</v>
      </c>
      <c r="D31" s="38"/>
      <c r="E31" s="38"/>
      <c r="F31" s="38"/>
      <c r="V31"/>
      <c r="W31"/>
      <c r="X31"/>
    </row>
    <row r="32" spans="1:24" x14ac:dyDescent="0.25">
      <c r="A32" s="4">
        <v>39125</v>
      </c>
      <c r="B32" s="5">
        <f>VLOOKUP($A32,'Daily adjusted prices'!$C$5:$D$528,2,FALSE)</f>
        <v>6676.69</v>
      </c>
      <c r="C32" s="38">
        <f t="shared" si="0"/>
        <v>3.091633083927273E-3</v>
      </c>
      <c r="D32" s="38"/>
      <c r="E32" s="38"/>
      <c r="F32" s="38"/>
      <c r="V32"/>
      <c r="W32"/>
      <c r="X32"/>
    </row>
    <row r="33" spans="1:24" x14ac:dyDescent="0.25">
      <c r="A33" s="4">
        <v>39126</v>
      </c>
      <c r="B33" s="5">
        <f>VLOOKUP($A33,'Daily adjusted prices'!$C$5:$D$528,2,FALSE)</f>
        <v>6701.04</v>
      </c>
      <c r="C33" s="38">
        <f t="shared" si="0"/>
        <v>3.6403824701636009E-3</v>
      </c>
      <c r="D33" s="38"/>
      <c r="E33" s="38"/>
      <c r="F33" s="38"/>
      <c r="V33"/>
      <c r="W33"/>
      <c r="X33"/>
    </row>
    <row r="34" spans="1:24" x14ac:dyDescent="0.25">
      <c r="A34" s="4">
        <v>39127</v>
      </c>
      <c r="B34" s="5">
        <f>VLOOKUP($A34,'Daily adjusted prices'!$C$5:$D$528,2,FALSE)</f>
        <v>6832.18</v>
      </c>
      <c r="C34" s="38">
        <f t="shared" si="0"/>
        <v>1.938106451188119E-2</v>
      </c>
      <c r="D34" s="38"/>
      <c r="E34" s="38"/>
      <c r="F34" s="38"/>
      <c r="V34"/>
      <c r="W34"/>
      <c r="X34"/>
    </row>
    <row r="35" spans="1:24" x14ac:dyDescent="0.25">
      <c r="A35" s="4">
        <v>39128</v>
      </c>
      <c r="B35" s="5">
        <f>VLOOKUP($A35,'Daily adjusted prices'!$C$5:$D$528,2,FALSE)</f>
        <v>6770.36</v>
      </c>
      <c r="C35" s="38">
        <f t="shared" si="0"/>
        <v>-9.0895414575364025E-3</v>
      </c>
      <c r="D35" s="38"/>
      <c r="E35" s="38"/>
      <c r="F35" s="38"/>
      <c r="V35"/>
      <c r="W35"/>
      <c r="X35"/>
    </row>
    <row r="36" spans="1:24" x14ac:dyDescent="0.25">
      <c r="A36" s="4">
        <v>39129</v>
      </c>
      <c r="B36" s="5">
        <f>VLOOKUP($A36,'Daily adjusted prices'!$C$5:$D$528,2,FALSE)</f>
        <v>6719.78</v>
      </c>
      <c r="C36" s="38">
        <f t="shared" si="0"/>
        <v>-7.4988453819653236E-3</v>
      </c>
      <c r="D36" s="38"/>
      <c r="E36" s="38"/>
      <c r="F36" s="38"/>
      <c r="V36"/>
      <c r="W36"/>
      <c r="X36"/>
    </row>
    <row r="37" spans="1:24" x14ac:dyDescent="0.25">
      <c r="A37" s="4">
        <v>39133</v>
      </c>
      <c r="B37" s="5">
        <f>VLOOKUP($A37,'Daily adjusted prices'!$C$5:$D$528,2,FALSE)</f>
        <v>6764.73</v>
      </c>
      <c r="C37" s="38">
        <f t="shared" ref="C37:C68" si="2">LN(B37/B36)</f>
        <v>6.666933614152909E-3</v>
      </c>
      <c r="D37" s="38"/>
      <c r="E37" s="38"/>
      <c r="F37" s="38"/>
      <c r="V37"/>
      <c r="W37"/>
      <c r="X37"/>
    </row>
    <row r="38" spans="1:24" x14ac:dyDescent="0.25">
      <c r="A38" s="4">
        <v>39134</v>
      </c>
      <c r="B38" s="5">
        <f>VLOOKUP($A38,'Daily adjusted prices'!$C$5:$D$528,2,FALSE)</f>
        <v>6727.27</v>
      </c>
      <c r="C38" s="38">
        <f t="shared" si="2"/>
        <v>-5.5529345177581738E-3</v>
      </c>
      <c r="D38" s="38"/>
      <c r="E38" s="38"/>
      <c r="F38" s="38"/>
      <c r="V38"/>
      <c r="W38"/>
      <c r="X38"/>
    </row>
    <row r="39" spans="1:24" x14ac:dyDescent="0.25">
      <c r="A39" s="4">
        <v>39135</v>
      </c>
      <c r="B39" s="5">
        <f>VLOOKUP($A39,'Daily adjusted prices'!$C$5:$D$528,2,FALSE)</f>
        <v>6684.18</v>
      </c>
      <c r="C39" s="38">
        <f t="shared" si="2"/>
        <v>-6.4258746477231544E-3</v>
      </c>
      <c r="D39" s="38"/>
      <c r="E39" s="38"/>
      <c r="F39" s="38"/>
      <c r="V39"/>
      <c r="W39"/>
      <c r="X39"/>
    </row>
    <row r="40" spans="1:24" x14ac:dyDescent="0.25">
      <c r="A40" s="4">
        <v>39136</v>
      </c>
      <c r="B40" s="5">
        <f>VLOOKUP($A40,'Daily adjusted prices'!$C$5:$D$528,2,FALSE)</f>
        <v>6627.54</v>
      </c>
      <c r="C40" s="38">
        <f t="shared" si="2"/>
        <v>-8.5098457314406444E-3</v>
      </c>
      <c r="D40" s="38"/>
      <c r="E40" s="38"/>
      <c r="F40" s="38"/>
      <c r="V40"/>
      <c r="W40"/>
      <c r="X40"/>
    </row>
    <row r="41" spans="1:24" x14ac:dyDescent="0.25">
      <c r="A41" s="4">
        <v>39139</v>
      </c>
      <c r="B41" s="5">
        <f>VLOOKUP($A41,'Daily adjusted prices'!$C$5:$D$528,2,FALSE)</f>
        <v>6672.85</v>
      </c>
      <c r="C41" s="38">
        <f t="shared" si="2"/>
        <v>6.8133604023862858E-3</v>
      </c>
      <c r="D41" s="38"/>
      <c r="E41" s="38"/>
      <c r="F41" s="38"/>
      <c r="V41"/>
      <c r="W41"/>
      <c r="X41"/>
    </row>
    <row r="42" spans="1:24" x14ac:dyDescent="0.25">
      <c r="A42" s="4">
        <v>39140</v>
      </c>
      <c r="B42" s="5">
        <f>VLOOKUP($A42,'Daily adjusted prices'!$C$5:$D$528,2,FALSE)</f>
        <v>6544.45</v>
      </c>
      <c r="C42" s="38">
        <f t="shared" si="2"/>
        <v>-1.9429692806138158E-2</v>
      </c>
      <c r="D42" s="38"/>
      <c r="E42" s="38"/>
      <c r="F42" s="38"/>
      <c r="V42"/>
      <c r="W42"/>
      <c r="X42"/>
    </row>
    <row r="43" spans="1:24" x14ac:dyDescent="0.25">
      <c r="A43" s="4">
        <v>39141</v>
      </c>
      <c r="B43" s="5">
        <f>VLOOKUP($A43,'Daily adjusted prices'!$C$5:$D$528,2,FALSE)</f>
        <v>6591.66</v>
      </c>
      <c r="C43" s="38">
        <f t="shared" si="2"/>
        <v>7.187851389697881E-3</v>
      </c>
      <c r="D43" s="38"/>
      <c r="E43" s="38"/>
      <c r="F43" s="38"/>
      <c r="V43"/>
      <c r="W43"/>
      <c r="X43"/>
    </row>
    <row r="44" spans="1:24" x14ac:dyDescent="0.25">
      <c r="A44" s="4">
        <v>39142</v>
      </c>
      <c r="B44" s="5">
        <f>VLOOKUP($A44,'Daily adjusted prices'!$C$5:$D$528,2,FALSE)</f>
        <v>6608.66</v>
      </c>
      <c r="C44" s="38">
        <f t="shared" si="2"/>
        <v>2.5756965586390076E-3</v>
      </c>
      <c r="D44" s="38"/>
      <c r="E44" s="38"/>
      <c r="F44" s="38"/>
      <c r="V44"/>
      <c r="W44"/>
      <c r="X44"/>
    </row>
    <row r="45" spans="1:24" x14ac:dyDescent="0.25">
      <c r="A45" s="4">
        <v>39143</v>
      </c>
      <c r="B45" s="5">
        <f>VLOOKUP($A45,'Daily adjusted prices'!$C$5:$D$528,2,FALSE)</f>
        <v>6584.11</v>
      </c>
      <c r="C45" s="38">
        <f t="shared" si="2"/>
        <v>-3.7217397616331675E-3</v>
      </c>
      <c r="D45" s="38"/>
      <c r="E45" s="38"/>
      <c r="F45" s="38"/>
      <c r="V45"/>
      <c r="W45"/>
      <c r="X45"/>
    </row>
    <row r="46" spans="1:24" x14ac:dyDescent="0.25">
      <c r="A46" s="4">
        <v>39146</v>
      </c>
      <c r="B46" s="5">
        <f>VLOOKUP($A46,'Daily adjusted prices'!$C$5:$D$528,2,FALSE)</f>
        <v>6523.68</v>
      </c>
      <c r="C46" s="38">
        <f t="shared" si="2"/>
        <v>-9.2205365110899183E-3</v>
      </c>
      <c r="D46" s="38"/>
      <c r="E46" s="38"/>
      <c r="F46" s="38"/>
      <c r="V46"/>
      <c r="W46"/>
      <c r="X46"/>
    </row>
    <row r="47" spans="1:24" x14ac:dyDescent="0.25">
      <c r="A47" s="4">
        <v>39147</v>
      </c>
      <c r="B47" s="5">
        <f>VLOOKUP($A47,'Daily adjusted prices'!$C$5:$D$528,2,FALSE)</f>
        <v>6555.79</v>
      </c>
      <c r="C47" s="38">
        <f t="shared" si="2"/>
        <v>4.9099947488841101E-3</v>
      </c>
      <c r="D47" s="38"/>
      <c r="E47" s="38"/>
      <c r="F47" s="38"/>
      <c r="V47"/>
      <c r="W47"/>
      <c r="X47"/>
    </row>
    <row r="48" spans="1:24" x14ac:dyDescent="0.25">
      <c r="A48" s="4">
        <v>39148</v>
      </c>
      <c r="B48" s="5">
        <f>VLOOKUP($A48,'Daily adjusted prices'!$C$5:$D$528,2,FALSE)</f>
        <v>6482.14</v>
      </c>
      <c r="C48" s="38">
        <f t="shared" si="2"/>
        <v>-1.1297925883639363E-2</v>
      </c>
      <c r="D48" s="38"/>
      <c r="E48" s="38"/>
      <c r="F48" s="38"/>
      <c r="V48"/>
      <c r="W48"/>
      <c r="X48"/>
    </row>
    <row r="49" spans="1:24" x14ac:dyDescent="0.25">
      <c r="A49" s="4">
        <v>39149</v>
      </c>
      <c r="B49" s="5">
        <f>VLOOKUP($A49,'Daily adjusted prices'!$C$5:$D$528,2,FALSE)</f>
        <v>6504.8</v>
      </c>
      <c r="C49" s="38">
        <f t="shared" si="2"/>
        <v>3.4896631532362011E-3</v>
      </c>
      <c r="D49" s="38"/>
      <c r="E49" s="38"/>
      <c r="F49" s="38"/>
      <c r="V49"/>
      <c r="W49"/>
      <c r="X49"/>
    </row>
    <row r="50" spans="1:24" x14ac:dyDescent="0.25">
      <c r="A50" s="4">
        <v>39150</v>
      </c>
      <c r="B50" s="5">
        <f>VLOOKUP($A50,'Daily adjusted prices'!$C$5:$D$528,2,FALSE)</f>
        <v>6480.26</v>
      </c>
      <c r="C50" s="38">
        <f t="shared" si="2"/>
        <v>-3.779732895441599E-3</v>
      </c>
      <c r="D50" s="38"/>
      <c r="E50" s="38"/>
      <c r="F50" s="38"/>
      <c r="V50"/>
      <c r="W50"/>
      <c r="X50"/>
    </row>
    <row r="51" spans="1:24" x14ac:dyDescent="0.25">
      <c r="A51" s="4">
        <v>39153</v>
      </c>
      <c r="B51" s="5">
        <f>VLOOKUP($A51,'Daily adjusted prices'!$C$5:$D$528,2,FALSE)</f>
        <v>6502.91</v>
      </c>
      <c r="C51" s="38">
        <f t="shared" si="2"/>
        <v>3.4891360089333535E-3</v>
      </c>
      <c r="D51" s="38"/>
      <c r="E51" s="38"/>
      <c r="F51" s="38"/>
      <c r="V51"/>
      <c r="W51"/>
      <c r="X51"/>
    </row>
    <row r="52" spans="1:24" x14ac:dyDescent="0.25">
      <c r="A52" s="4">
        <v>39154</v>
      </c>
      <c r="B52" s="5">
        <f>VLOOKUP($A52,'Daily adjusted prices'!$C$5:$D$528,2,FALSE)</f>
        <v>6436.83</v>
      </c>
      <c r="C52" s="38">
        <f t="shared" si="2"/>
        <v>-1.0213586121487532E-2</v>
      </c>
      <c r="D52" s="38"/>
      <c r="E52" s="38"/>
      <c r="F52" s="38"/>
      <c r="V52"/>
      <c r="W52"/>
      <c r="X52"/>
    </row>
    <row r="53" spans="1:24" x14ac:dyDescent="0.25">
      <c r="A53" s="4">
        <v>39155</v>
      </c>
      <c r="B53" s="5">
        <f>VLOOKUP($A53,'Daily adjusted prices'!$C$5:$D$528,2,FALSE)</f>
        <v>6478.37</v>
      </c>
      <c r="C53" s="38">
        <f t="shared" si="2"/>
        <v>6.4327526085121477E-3</v>
      </c>
      <c r="D53" s="38"/>
      <c r="E53" s="38"/>
      <c r="F53" s="38"/>
      <c r="V53"/>
      <c r="W53"/>
      <c r="X53"/>
    </row>
    <row r="54" spans="1:24" x14ac:dyDescent="0.25">
      <c r="A54" s="4">
        <v>39156</v>
      </c>
      <c r="B54" s="5">
        <f>VLOOKUP($A54,'Daily adjusted prices'!$C$5:$D$528,2,FALSE)</f>
        <v>6518.02</v>
      </c>
      <c r="C54" s="38">
        <f t="shared" si="2"/>
        <v>6.1017133245525896E-3</v>
      </c>
      <c r="D54" s="38"/>
      <c r="E54" s="38"/>
      <c r="F54" s="38"/>
      <c r="V54"/>
      <c r="W54"/>
      <c r="X54"/>
    </row>
    <row r="55" spans="1:24" x14ac:dyDescent="0.25">
      <c r="A55" s="4">
        <v>39157</v>
      </c>
      <c r="B55" s="5">
        <f>VLOOKUP($A55,'Daily adjusted prices'!$C$5:$D$528,2,FALSE)</f>
        <v>6487.81</v>
      </c>
      <c r="C55" s="38">
        <f t="shared" si="2"/>
        <v>-4.6456172857958587E-3</v>
      </c>
      <c r="D55" s="38"/>
      <c r="E55" s="38"/>
      <c r="F55" s="38"/>
      <c r="V55"/>
      <c r="W55"/>
      <c r="X55"/>
    </row>
    <row r="56" spans="1:24" x14ac:dyDescent="0.25">
      <c r="A56" s="4">
        <v>39160</v>
      </c>
      <c r="B56" s="5">
        <f>VLOOKUP($A56,'Daily adjusted prices'!$C$5:$D$528,2,FALSE)</f>
        <v>6546.34</v>
      </c>
      <c r="C56" s="38">
        <f t="shared" si="2"/>
        <v>8.9810832954851511E-3</v>
      </c>
      <c r="D56" s="38"/>
      <c r="E56" s="38"/>
      <c r="F56" s="38"/>
      <c r="V56"/>
      <c r="W56"/>
      <c r="X56"/>
    </row>
    <row r="57" spans="1:24" x14ac:dyDescent="0.25">
      <c r="A57" s="4">
        <v>39161</v>
      </c>
      <c r="B57" s="5">
        <f>VLOOKUP($A57,'Daily adjusted prices'!$C$5:$D$528,2,FALSE)</f>
        <v>6565.23</v>
      </c>
      <c r="C57" s="38">
        <f t="shared" si="2"/>
        <v>2.8814265674826506E-3</v>
      </c>
      <c r="D57" s="38"/>
      <c r="E57" s="38"/>
      <c r="F57" s="38"/>
      <c r="V57"/>
      <c r="W57"/>
      <c r="X57"/>
    </row>
    <row r="58" spans="1:24" x14ac:dyDescent="0.25">
      <c r="A58" s="4">
        <v>39162</v>
      </c>
      <c r="B58" s="5">
        <f>VLOOKUP($A58,'Daily adjusted prices'!$C$5:$D$528,2,FALSE)</f>
        <v>6699.29</v>
      </c>
      <c r="C58" s="38">
        <f t="shared" si="2"/>
        <v>2.0214009218702079E-2</v>
      </c>
      <c r="D58" s="38"/>
      <c r="E58" s="38"/>
      <c r="F58" s="38"/>
      <c r="V58"/>
      <c r="W58"/>
      <c r="X58"/>
    </row>
    <row r="59" spans="1:24" x14ac:dyDescent="0.25">
      <c r="A59" s="4">
        <v>39163</v>
      </c>
      <c r="B59" s="5">
        <f>VLOOKUP($A59,'Daily adjusted prices'!$C$5:$D$528,2,FALSE)</f>
        <v>6761.6</v>
      </c>
      <c r="C59" s="38">
        <f t="shared" si="2"/>
        <v>9.2579978071668737E-3</v>
      </c>
      <c r="D59" s="38"/>
      <c r="E59" s="38"/>
      <c r="F59" s="38"/>
      <c r="V59"/>
      <c r="W59"/>
      <c r="X59"/>
    </row>
    <row r="60" spans="1:24" x14ac:dyDescent="0.25">
      <c r="A60" s="4">
        <v>39164</v>
      </c>
      <c r="B60" s="5">
        <f>VLOOKUP($A60,'Daily adjusted prices'!$C$5:$D$528,2,FALSE)</f>
        <v>6763.48</v>
      </c>
      <c r="C60" s="38">
        <f t="shared" si="2"/>
        <v>2.7800205427367508E-4</v>
      </c>
      <c r="D60" s="38"/>
      <c r="E60" s="38"/>
      <c r="F60" s="38"/>
      <c r="V60"/>
      <c r="W60"/>
      <c r="X60"/>
    </row>
    <row r="61" spans="1:24" x14ac:dyDescent="0.25">
      <c r="A61" s="4">
        <v>39167</v>
      </c>
      <c r="B61" s="5">
        <f>VLOOKUP($A61,'Daily adjusted prices'!$C$5:$D$528,2,FALSE)</f>
        <v>6797.47</v>
      </c>
      <c r="C61" s="38">
        <f t="shared" si="2"/>
        <v>5.0129336336007888E-3</v>
      </c>
      <c r="D61" s="38"/>
      <c r="E61" s="38"/>
      <c r="F61" s="38"/>
      <c r="V61"/>
      <c r="W61"/>
      <c r="X61"/>
    </row>
    <row r="62" spans="1:24" x14ac:dyDescent="0.25">
      <c r="A62" s="4">
        <v>39168</v>
      </c>
      <c r="B62" s="5">
        <f>VLOOKUP($A62,'Daily adjusted prices'!$C$5:$D$528,2,FALSE)</f>
        <v>6757.82</v>
      </c>
      <c r="C62" s="38">
        <f t="shared" si="2"/>
        <v>-5.8501312892391064E-3</v>
      </c>
      <c r="D62" s="38"/>
      <c r="E62" s="38"/>
      <c r="F62" s="38"/>
      <c r="V62"/>
      <c r="W62"/>
      <c r="X62"/>
    </row>
    <row r="63" spans="1:24" x14ac:dyDescent="0.25">
      <c r="A63" s="4">
        <v>39169</v>
      </c>
      <c r="B63" s="5">
        <f>VLOOKUP($A63,'Daily adjusted prices'!$C$5:$D$528,2,FALSE)</f>
        <v>6712.5</v>
      </c>
      <c r="C63" s="38">
        <f t="shared" si="2"/>
        <v>-6.7288930032528256E-3</v>
      </c>
      <c r="D63" s="38"/>
      <c r="E63" s="38"/>
      <c r="F63" s="38"/>
      <c r="V63"/>
      <c r="W63"/>
      <c r="X63"/>
    </row>
    <row r="64" spans="1:24" x14ac:dyDescent="0.25">
      <c r="A64" s="4">
        <v>39170</v>
      </c>
      <c r="B64" s="5">
        <f>VLOOKUP($A64,'Daily adjusted prices'!$C$5:$D$528,2,FALSE)</f>
        <v>6712.5</v>
      </c>
      <c r="C64" s="38">
        <f t="shared" si="2"/>
        <v>0</v>
      </c>
      <c r="D64" s="38"/>
      <c r="E64" s="38"/>
      <c r="F64" s="38"/>
      <c r="V64"/>
      <c r="W64"/>
      <c r="X64"/>
    </row>
    <row r="65" spans="1:24" x14ac:dyDescent="0.25">
      <c r="A65" s="4">
        <v>39171</v>
      </c>
      <c r="B65" s="5">
        <f>VLOOKUP($A65,'Daily adjusted prices'!$C$5:$D$528,2,FALSE)</f>
        <v>6676.63</v>
      </c>
      <c r="C65" s="38">
        <f t="shared" si="2"/>
        <v>-5.3580906028021583E-3</v>
      </c>
      <c r="D65" s="38"/>
      <c r="E65" s="38"/>
      <c r="F65" s="38"/>
      <c r="V65"/>
      <c r="W65"/>
      <c r="X65"/>
    </row>
    <row r="66" spans="1:24" x14ac:dyDescent="0.25">
      <c r="A66" s="4">
        <v>39174</v>
      </c>
      <c r="B66" s="5">
        <f>VLOOKUP($A66,'Daily adjusted prices'!$C$5:$D$528,2,FALSE)</f>
        <v>6663.41</v>
      </c>
      <c r="C66" s="38">
        <f t="shared" si="2"/>
        <v>-1.9820037012962611E-3</v>
      </c>
      <c r="D66" s="38"/>
      <c r="E66" s="38"/>
      <c r="F66" s="38"/>
      <c r="V66"/>
      <c r="W66"/>
      <c r="X66"/>
    </row>
    <row r="67" spans="1:24" x14ac:dyDescent="0.25">
      <c r="A67" s="4">
        <v>39175</v>
      </c>
      <c r="B67" s="5">
        <f>VLOOKUP($A67,'Daily adjusted prices'!$C$5:$D$528,2,FALSE)</f>
        <v>6669.07</v>
      </c>
      <c r="C67" s="38">
        <f t="shared" si="2"/>
        <v>8.490543904841652E-4</v>
      </c>
      <c r="D67" s="38"/>
      <c r="E67" s="38"/>
      <c r="F67" s="38"/>
      <c r="V67"/>
      <c r="W67"/>
      <c r="X67"/>
    </row>
    <row r="68" spans="1:24" x14ac:dyDescent="0.25">
      <c r="A68" s="4">
        <v>39176</v>
      </c>
      <c r="B68" s="5">
        <f>VLOOKUP($A68,'Daily adjusted prices'!$C$5:$D$528,2,FALSE)</f>
        <v>6629.42</v>
      </c>
      <c r="C68" s="38">
        <f t="shared" si="2"/>
        <v>-5.9631006966010631E-3</v>
      </c>
      <c r="D68" s="38"/>
      <c r="E68" s="38"/>
      <c r="F68" s="38"/>
      <c r="V68"/>
      <c r="W68"/>
      <c r="X68"/>
    </row>
    <row r="69" spans="1:24" x14ac:dyDescent="0.25">
      <c r="A69" s="4">
        <v>39177</v>
      </c>
      <c r="B69" s="5">
        <f>VLOOKUP($A69,'Daily adjusted prices'!$C$5:$D$528,2,FALSE)</f>
        <v>6612.43</v>
      </c>
      <c r="C69" s="38">
        <f t="shared" ref="C69:C100" si="3">LN(B69/B68)</f>
        <v>-2.5661081077244046E-3</v>
      </c>
      <c r="D69" s="38"/>
      <c r="E69" s="38"/>
      <c r="F69" s="38"/>
      <c r="V69"/>
      <c r="W69"/>
      <c r="X69"/>
    </row>
    <row r="70" spans="1:24" x14ac:dyDescent="0.25">
      <c r="A70" s="4">
        <v>39181</v>
      </c>
      <c r="B70" s="5">
        <f>VLOOKUP($A70,'Daily adjusted prices'!$C$5:$D$528,2,FALSE)</f>
        <v>6567.11</v>
      </c>
      <c r="C70" s="38">
        <f t="shared" ref="C70:C133" si="4">LN(B70/B69)</f>
        <v>-6.8773536297341989E-3</v>
      </c>
      <c r="D70" s="38"/>
      <c r="E70" s="38"/>
      <c r="F70" s="38"/>
      <c r="V70"/>
      <c r="W70"/>
      <c r="X70"/>
    </row>
    <row r="71" spans="1:24" x14ac:dyDescent="0.25">
      <c r="A71" s="4">
        <v>39182</v>
      </c>
      <c r="B71" s="5">
        <f>VLOOKUP($A71,'Daily adjusted prices'!$C$5:$D$528,2,FALSE)</f>
        <v>6586</v>
      </c>
      <c r="C71" s="38">
        <f t="shared" si="4"/>
        <v>2.8723264668633194E-3</v>
      </c>
      <c r="D71" s="38"/>
      <c r="E71" s="38"/>
      <c r="F71" s="38"/>
      <c r="V71"/>
      <c r="W71"/>
      <c r="X71"/>
    </row>
    <row r="72" spans="1:24" x14ac:dyDescent="0.25">
      <c r="A72" s="4">
        <v>39183</v>
      </c>
      <c r="B72" s="5">
        <f>VLOOKUP($A72,'Daily adjusted prices'!$C$5:$D$528,2,FALSE)</f>
        <v>6599.21</v>
      </c>
      <c r="C72" s="38">
        <f t="shared" si="4"/>
        <v>2.0037609442564363E-3</v>
      </c>
      <c r="D72" s="38"/>
      <c r="E72" s="38"/>
      <c r="F72" s="38"/>
      <c r="V72"/>
      <c r="W72"/>
      <c r="X72"/>
    </row>
    <row r="73" spans="1:24" x14ac:dyDescent="0.25">
      <c r="A73" s="4">
        <v>39184</v>
      </c>
      <c r="B73" s="5">
        <f>VLOOKUP($A73,'Daily adjusted prices'!$C$5:$D$528,2,FALSE)</f>
        <v>6642.64</v>
      </c>
      <c r="C73" s="38">
        <f t="shared" si="4"/>
        <v>6.5595299332555828E-3</v>
      </c>
      <c r="D73" s="38"/>
      <c r="E73" s="38"/>
      <c r="F73" s="38"/>
      <c r="V73"/>
      <c r="W73"/>
      <c r="X73"/>
    </row>
    <row r="74" spans="1:24" x14ac:dyDescent="0.25">
      <c r="A74" s="4">
        <v>39185</v>
      </c>
      <c r="B74" s="5">
        <f>VLOOKUP($A74,'Daily adjusted prices'!$C$5:$D$528,2,FALSE)</f>
        <v>6680.4</v>
      </c>
      <c r="C74" s="38">
        <f t="shared" si="4"/>
        <v>5.66839116364087E-3</v>
      </c>
      <c r="D74" s="38"/>
      <c r="E74" s="38"/>
      <c r="F74" s="38"/>
      <c r="V74"/>
      <c r="W74"/>
      <c r="X74"/>
    </row>
    <row r="75" spans="1:24" x14ac:dyDescent="0.25">
      <c r="A75" s="4">
        <v>39188</v>
      </c>
      <c r="B75" s="5">
        <f>VLOOKUP($A75,'Daily adjusted prices'!$C$5:$D$528,2,FALSE)</f>
        <v>6676.63</v>
      </c>
      <c r="C75" s="38">
        <f t="shared" si="4"/>
        <v>-5.6449676314435646E-4</v>
      </c>
      <c r="D75" s="38"/>
      <c r="E75" s="38"/>
      <c r="F75" s="38"/>
      <c r="V75"/>
      <c r="W75"/>
      <c r="X75"/>
    </row>
    <row r="76" spans="1:24" x14ac:dyDescent="0.25">
      <c r="A76" s="4">
        <v>39189</v>
      </c>
      <c r="B76" s="5">
        <f>VLOOKUP($A76,'Daily adjusted prices'!$C$5:$D$528,2,FALSE)</f>
        <v>6646.42</v>
      </c>
      <c r="C76" s="38">
        <f t="shared" si="4"/>
        <v>-4.5350053892429278E-3</v>
      </c>
      <c r="D76" s="38"/>
      <c r="E76" s="38"/>
      <c r="F76" s="38"/>
      <c r="V76"/>
      <c r="W76"/>
      <c r="X76"/>
    </row>
    <row r="77" spans="1:24" x14ac:dyDescent="0.25">
      <c r="A77" s="4">
        <v>39190</v>
      </c>
      <c r="B77" s="5">
        <f>VLOOKUP($A77,'Daily adjusted prices'!$C$5:$D$528,2,FALSE)</f>
        <v>6633.2</v>
      </c>
      <c r="C77" s="38">
        <f t="shared" si="4"/>
        <v>-1.9910214851313552E-3</v>
      </c>
      <c r="D77" s="38"/>
      <c r="E77" s="38"/>
      <c r="F77" s="38"/>
      <c r="V77"/>
      <c r="W77"/>
      <c r="X77"/>
    </row>
    <row r="78" spans="1:24" x14ac:dyDescent="0.25">
      <c r="A78" s="4">
        <v>39191</v>
      </c>
      <c r="B78" s="5">
        <f>VLOOKUP($A78,'Daily adjusted prices'!$C$5:$D$528,2,FALSE)</f>
        <v>6608.66</v>
      </c>
      <c r="C78" s="38">
        <f t="shared" si="4"/>
        <v>-3.7064321920737115E-3</v>
      </c>
      <c r="D78" s="38"/>
      <c r="E78" s="38"/>
      <c r="F78" s="38"/>
      <c r="V78"/>
      <c r="W78"/>
      <c r="X78"/>
    </row>
    <row r="79" spans="1:24" x14ac:dyDescent="0.25">
      <c r="A79" s="4">
        <v>39192</v>
      </c>
      <c r="B79" s="5">
        <f>VLOOKUP($A79,'Daily adjusted prices'!$C$5:$D$528,2,FALSE)</f>
        <v>6633.2</v>
      </c>
      <c r="C79" s="38">
        <f t="shared" si="4"/>
        <v>3.7064321920736798E-3</v>
      </c>
      <c r="D79" s="38"/>
      <c r="E79" s="38"/>
      <c r="F79" s="38"/>
      <c r="V79"/>
      <c r="W79"/>
      <c r="X79"/>
    </row>
    <row r="80" spans="1:24" x14ac:dyDescent="0.25">
      <c r="A80" s="4">
        <v>39195</v>
      </c>
      <c r="B80" s="5">
        <f>VLOOKUP($A80,'Daily adjusted prices'!$C$5:$D$528,2,FALSE)</f>
        <v>6570.89</v>
      </c>
      <c r="C80" s="38">
        <f t="shared" si="4"/>
        <v>-9.4380548043832054E-3</v>
      </c>
      <c r="D80" s="38"/>
      <c r="E80" s="38"/>
      <c r="F80" s="38"/>
      <c r="V80"/>
      <c r="W80"/>
      <c r="X80"/>
    </row>
    <row r="81" spans="1:24" x14ac:dyDescent="0.25">
      <c r="A81" s="4">
        <v>39196</v>
      </c>
      <c r="B81" s="5">
        <f>VLOOKUP($A81,'Daily adjusted prices'!$C$5:$D$528,2,FALSE)</f>
        <v>6563.34</v>
      </c>
      <c r="C81" s="38">
        <f t="shared" si="4"/>
        <v>-1.1496678269822553E-3</v>
      </c>
      <c r="D81" s="38"/>
      <c r="E81" s="38"/>
      <c r="F81" s="38"/>
      <c r="V81"/>
      <c r="W81"/>
      <c r="X81"/>
    </row>
    <row r="82" spans="1:24" x14ac:dyDescent="0.25">
      <c r="A82" s="4">
        <v>39197</v>
      </c>
      <c r="B82" s="5">
        <f>VLOOKUP($A82,'Daily adjusted prices'!$C$5:$D$528,2,FALSE)</f>
        <v>6686.07</v>
      </c>
      <c r="C82" s="38">
        <f t="shared" si="4"/>
        <v>1.852663785470909E-2</v>
      </c>
      <c r="D82" s="38"/>
      <c r="E82" s="38"/>
      <c r="F82" s="38"/>
      <c r="V82"/>
      <c r="W82"/>
      <c r="X82"/>
    </row>
    <row r="83" spans="1:24" x14ac:dyDescent="0.25">
      <c r="A83" s="4">
        <v>39198</v>
      </c>
      <c r="B83" s="5">
        <f>VLOOKUP($A83,'Daily adjusted prices'!$C$5:$D$528,2,FALSE)</f>
        <v>6767.26</v>
      </c>
      <c r="C83" s="38">
        <f t="shared" si="4"/>
        <v>1.2070020683464678E-2</v>
      </c>
      <c r="D83" s="38"/>
      <c r="E83" s="38"/>
      <c r="F83" s="38"/>
      <c r="V83"/>
      <c r="W83"/>
      <c r="X83"/>
    </row>
    <row r="84" spans="1:24" x14ac:dyDescent="0.25">
      <c r="A84" s="4">
        <v>39199</v>
      </c>
      <c r="B84" s="5">
        <f>VLOOKUP($A84,'Daily adjusted prices'!$C$5:$D$528,2,FALSE)</f>
        <v>6956.08</v>
      </c>
      <c r="C84" s="38">
        <f t="shared" si="4"/>
        <v>2.7519819023851966E-2</v>
      </c>
      <c r="D84" s="38"/>
      <c r="E84" s="38"/>
      <c r="F84" s="38"/>
      <c r="V84"/>
      <c r="W84"/>
      <c r="X84"/>
    </row>
    <row r="85" spans="1:24" x14ac:dyDescent="0.25">
      <c r="A85" s="4">
        <v>39202</v>
      </c>
      <c r="B85" s="5">
        <f>VLOOKUP($A85,'Daily adjusted prices'!$C$5:$D$528,2,FALSE)</f>
        <v>6959.86</v>
      </c>
      <c r="C85" s="38">
        <f t="shared" si="4"/>
        <v>5.4326191302438934E-4</v>
      </c>
      <c r="D85" s="38"/>
      <c r="E85" s="38"/>
      <c r="F85" s="38"/>
      <c r="V85"/>
      <c r="W85"/>
      <c r="X85"/>
    </row>
    <row r="86" spans="1:24" x14ac:dyDescent="0.25">
      <c r="A86" s="4">
        <v>39203</v>
      </c>
      <c r="B86" s="5">
        <f>VLOOKUP($A86,'Daily adjusted prices'!$C$5:$D$528,2,FALSE)</f>
        <v>7005.17</v>
      </c>
      <c r="C86" s="38">
        <f t="shared" si="4"/>
        <v>6.4890886727355084E-3</v>
      </c>
      <c r="D86" s="38"/>
      <c r="E86" s="38"/>
      <c r="F86" s="38"/>
      <c r="V86"/>
      <c r="W86"/>
      <c r="X86"/>
    </row>
    <row r="87" spans="1:24" x14ac:dyDescent="0.25">
      <c r="A87" s="4">
        <v>39204</v>
      </c>
      <c r="B87" s="5">
        <f>VLOOKUP($A87,'Daily adjusted prices'!$C$5:$D$528,2,FALSE)</f>
        <v>7044.82</v>
      </c>
      <c r="C87" s="38">
        <f t="shared" si="4"/>
        <v>5.6441471145229722E-3</v>
      </c>
      <c r="D87" s="38"/>
      <c r="E87" s="38"/>
      <c r="F87" s="38"/>
      <c r="V87"/>
      <c r="W87"/>
      <c r="X87"/>
    </row>
    <row r="88" spans="1:24" x14ac:dyDescent="0.25">
      <c r="A88" s="4">
        <v>39205</v>
      </c>
      <c r="B88" s="5">
        <f>VLOOKUP($A88,'Daily adjusted prices'!$C$5:$D$528,2,FALSE)</f>
        <v>7050.49</v>
      </c>
      <c r="C88" s="38">
        <f t="shared" si="4"/>
        <v>8.045229662672767E-4</v>
      </c>
      <c r="D88" s="38"/>
      <c r="E88" s="38"/>
      <c r="F88" s="38"/>
      <c r="V88"/>
      <c r="W88"/>
      <c r="X88"/>
    </row>
    <row r="89" spans="1:24" x14ac:dyDescent="0.25">
      <c r="A89" s="4">
        <v>39206</v>
      </c>
      <c r="B89" s="5">
        <f>VLOOKUP($A89,'Daily adjusted prices'!$C$5:$D$528,2,FALSE)</f>
        <v>7014.61</v>
      </c>
      <c r="C89" s="38">
        <f t="shared" si="4"/>
        <v>-5.1020010993036557E-3</v>
      </c>
      <c r="D89" s="38"/>
      <c r="E89" s="38"/>
      <c r="F89" s="38"/>
      <c r="V89"/>
      <c r="W89"/>
      <c r="X89"/>
    </row>
    <row r="90" spans="1:24" x14ac:dyDescent="0.25">
      <c r="A90" s="4">
        <v>39209</v>
      </c>
      <c r="B90" s="5">
        <f>VLOOKUP($A90,'Daily adjusted prices'!$C$5:$D$528,2,FALSE)</f>
        <v>7031.61</v>
      </c>
      <c r="C90" s="38">
        <f t="shared" si="4"/>
        <v>2.4205812383049775E-3</v>
      </c>
      <c r="D90" s="38"/>
      <c r="E90" s="38"/>
      <c r="F90" s="38"/>
      <c r="V90"/>
      <c r="W90"/>
      <c r="X90"/>
    </row>
    <row r="91" spans="1:24" x14ac:dyDescent="0.25">
      <c r="A91" s="4">
        <v>39210</v>
      </c>
      <c r="B91" s="5">
        <f>VLOOKUP($A91,'Daily adjusted prices'!$C$5:$D$528,2,FALSE)</f>
        <v>7001.39</v>
      </c>
      <c r="C91" s="38">
        <f t="shared" si="4"/>
        <v>-4.3069973228300595E-3</v>
      </c>
      <c r="D91" s="38"/>
      <c r="E91" s="38"/>
      <c r="F91" s="38"/>
      <c r="V91"/>
      <c r="W91"/>
      <c r="X91"/>
    </row>
    <row r="92" spans="1:24" x14ac:dyDescent="0.25">
      <c r="A92" s="4">
        <v>39211</v>
      </c>
      <c r="B92" s="5">
        <f>VLOOKUP($A92,'Daily adjusted prices'!$C$5:$D$528,2,FALSE)</f>
        <v>7035.38</v>
      </c>
      <c r="C92" s="38">
        <f t="shared" si="4"/>
        <v>4.8430039724775319E-3</v>
      </c>
      <c r="D92" s="38"/>
      <c r="E92" s="38"/>
      <c r="F92" s="38"/>
      <c r="V92"/>
      <c r="W92"/>
      <c r="X92"/>
    </row>
    <row r="93" spans="1:24" x14ac:dyDescent="0.25">
      <c r="A93" s="4">
        <v>39212</v>
      </c>
      <c r="B93" s="5">
        <f>VLOOKUP($A93,'Daily adjusted prices'!$C$5:$D$528,2,FALSE)</f>
        <v>6944.75</v>
      </c>
      <c r="C93" s="38">
        <f t="shared" si="4"/>
        <v>-1.2965726305500769E-2</v>
      </c>
      <c r="D93" s="38"/>
      <c r="E93" s="38"/>
      <c r="F93" s="38"/>
      <c r="V93"/>
      <c r="W93"/>
      <c r="X93"/>
    </row>
    <row r="94" spans="1:24" x14ac:dyDescent="0.25">
      <c r="A94" s="4">
        <v>39213</v>
      </c>
      <c r="B94" s="5">
        <f>VLOOKUP($A94,'Daily adjusted prices'!$C$5:$D$528,2,FALSE)</f>
        <v>6980.63</v>
      </c>
      <c r="C94" s="38">
        <f t="shared" si="4"/>
        <v>5.1531921427752213E-3</v>
      </c>
      <c r="D94" s="38"/>
      <c r="E94" s="38"/>
      <c r="F94" s="38"/>
      <c r="V94"/>
      <c r="W94"/>
      <c r="X94"/>
    </row>
    <row r="95" spans="1:24" x14ac:dyDescent="0.25">
      <c r="A95" s="4">
        <v>39216</v>
      </c>
      <c r="B95" s="5">
        <f>VLOOKUP($A95,'Daily adjusted prices'!$C$5:$D$528,2,FALSE)</f>
        <v>6910.76</v>
      </c>
      <c r="C95" s="38">
        <f t="shared" si="4"/>
        <v>-1.0059553321106123E-2</v>
      </c>
      <c r="D95" s="38"/>
      <c r="E95" s="38"/>
      <c r="F95" s="38"/>
      <c r="V95"/>
      <c r="W95"/>
      <c r="X95"/>
    </row>
    <row r="96" spans="1:24" x14ac:dyDescent="0.25">
      <c r="A96" s="4">
        <v>39217</v>
      </c>
      <c r="B96" s="5">
        <f>VLOOKUP($A96,'Daily adjusted prices'!$C$5:$D$528,2,FALSE)</f>
        <v>6918.32</v>
      </c>
      <c r="C96" s="38">
        <f t="shared" si="4"/>
        <v>1.0933483287548019E-3</v>
      </c>
      <c r="D96" s="38"/>
      <c r="E96" s="38"/>
      <c r="F96" s="38"/>
      <c r="V96"/>
      <c r="W96"/>
      <c r="X96"/>
    </row>
    <row r="97" spans="1:24" x14ac:dyDescent="0.25">
      <c r="A97" s="4">
        <v>39218</v>
      </c>
      <c r="B97" s="5">
        <f>VLOOKUP($A97,'Daily adjusted prices'!$C$5:$D$528,2,FALSE)</f>
        <v>6954.19</v>
      </c>
      <c r="C97" s="38">
        <f t="shared" si="4"/>
        <v>5.1713900282026213E-3</v>
      </c>
      <c r="D97" s="38"/>
      <c r="E97" s="38"/>
      <c r="F97" s="38"/>
      <c r="V97"/>
      <c r="W97"/>
      <c r="X97"/>
    </row>
    <row r="98" spans="1:24" x14ac:dyDescent="0.25">
      <c r="A98" s="4">
        <v>39219</v>
      </c>
      <c r="B98" s="5">
        <f>VLOOKUP($A98,'Daily adjusted prices'!$C$5:$D$528,2,FALSE)</f>
        <v>6897.55</v>
      </c>
      <c r="C98" s="38">
        <f t="shared" si="4"/>
        <v>-8.1780795304987972E-3</v>
      </c>
      <c r="D98" s="38"/>
      <c r="E98" s="38"/>
      <c r="F98" s="38"/>
      <c r="V98"/>
      <c r="W98"/>
      <c r="X98"/>
    </row>
    <row r="99" spans="1:24" x14ac:dyDescent="0.25">
      <c r="A99" s="4">
        <v>39220</v>
      </c>
      <c r="B99" s="5">
        <f>VLOOKUP($A99,'Daily adjusted prices'!$C$5:$D$528,2,FALSE)</f>
        <v>6978.74</v>
      </c>
      <c r="C99" s="38">
        <f t="shared" si="4"/>
        <v>1.1702108633745718E-2</v>
      </c>
      <c r="D99" s="38"/>
      <c r="E99" s="38"/>
      <c r="F99" s="38"/>
      <c r="V99"/>
      <c r="W99"/>
      <c r="X99"/>
    </row>
    <row r="100" spans="1:24" x14ac:dyDescent="0.25">
      <c r="A100" s="4">
        <v>39223</v>
      </c>
      <c r="B100" s="5">
        <f>VLOOKUP($A100,'Daily adjusted prices'!$C$5:$D$528,2,FALSE)</f>
        <v>7005.17</v>
      </c>
      <c r="C100" s="38">
        <f t="shared" si="4"/>
        <v>3.7800631541887735E-3</v>
      </c>
      <c r="D100" s="38"/>
      <c r="E100" s="38"/>
      <c r="F100" s="38"/>
      <c r="V100"/>
      <c r="W100"/>
      <c r="X100"/>
    </row>
    <row r="101" spans="1:24" x14ac:dyDescent="0.25">
      <c r="A101" s="4">
        <v>39224</v>
      </c>
      <c r="B101" s="5">
        <f>VLOOKUP($A101,'Daily adjusted prices'!$C$5:$D$528,2,FALSE)</f>
        <v>7050.49</v>
      </c>
      <c r="C101" s="38">
        <f t="shared" si="4"/>
        <v>6.4486700807902609E-3</v>
      </c>
      <c r="D101" s="38"/>
      <c r="E101" s="38"/>
      <c r="F101" s="38"/>
      <c r="V101"/>
      <c r="W101"/>
      <c r="X101"/>
    </row>
    <row r="102" spans="1:24" x14ac:dyDescent="0.25">
      <c r="A102" s="4">
        <v>39225</v>
      </c>
      <c r="B102" s="5">
        <f>VLOOKUP($A102,'Daily adjusted prices'!$C$5:$D$528,2,FALSE)</f>
        <v>7099.58</v>
      </c>
      <c r="C102" s="38">
        <f t="shared" si="4"/>
        <v>6.9385094129534516E-3</v>
      </c>
      <c r="D102" s="38"/>
      <c r="E102" s="38"/>
      <c r="F102" s="38"/>
      <c r="V102"/>
      <c r="W102"/>
      <c r="X102"/>
    </row>
    <row r="103" spans="1:24" x14ac:dyDescent="0.25">
      <c r="A103" s="4">
        <v>39226</v>
      </c>
      <c r="B103" s="5">
        <f>VLOOKUP($A103,'Daily adjusted prices'!$C$5:$D$528,2,FALSE)</f>
        <v>7058.04</v>
      </c>
      <c r="C103" s="38">
        <f t="shared" si="4"/>
        <v>-5.8682348030964287E-3</v>
      </c>
      <c r="D103" s="38"/>
      <c r="E103" s="38"/>
      <c r="F103" s="38"/>
      <c r="V103"/>
      <c r="W103"/>
      <c r="X103"/>
    </row>
    <row r="104" spans="1:24" x14ac:dyDescent="0.25">
      <c r="A104" s="4">
        <v>39227</v>
      </c>
      <c r="B104" s="5">
        <f>VLOOKUP($A104,'Daily adjusted prices'!$C$5:$D$528,2,FALSE)</f>
        <v>7092.03</v>
      </c>
      <c r="C104" s="38">
        <f t="shared" si="4"/>
        <v>4.8042257565838777E-3</v>
      </c>
      <c r="D104" s="38"/>
      <c r="E104" s="38"/>
      <c r="F104" s="38"/>
      <c r="V104"/>
      <c r="W104"/>
      <c r="X104"/>
    </row>
    <row r="105" spans="1:24" x14ac:dyDescent="0.25">
      <c r="A105" s="4">
        <v>39231</v>
      </c>
      <c r="B105" s="5">
        <f>VLOOKUP($A105,'Daily adjusted prices'!$C$5:$D$528,2,FALSE)</f>
        <v>7061.82</v>
      </c>
      <c r="C105" s="38">
        <f t="shared" si="4"/>
        <v>-4.2688096702626832E-3</v>
      </c>
      <c r="D105" s="38"/>
      <c r="E105" s="38"/>
      <c r="F105" s="38"/>
      <c r="V105"/>
      <c r="W105"/>
      <c r="X105"/>
    </row>
    <row r="106" spans="1:24" x14ac:dyDescent="0.25">
      <c r="A106" s="4">
        <v>39232</v>
      </c>
      <c r="B106" s="5">
        <f>VLOOKUP($A106,'Daily adjusted prices'!$C$5:$D$528,2,FALSE)</f>
        <v>7124.13</v>
      </c>
      <c r="C106" s="38">
        <f t="shared" si="4"/>
        <v>8.7848047849067249E-3</v>
      </c>
      <c r="D106" s="38"/>
      <c r="E106" s="38"/>
      <c r="F106" s="38"/>
      <c r="V106"/>
      <c r="W106"/>
      <c r="X106"/>
    </row>
    <row r="107" spans="1:24" x14ac:dyDescent="0.25">
      <c r="A107" s="4">
        <v>39233</v>
      </c>
      <c r="B107" s="5">
        <f>VLOOKUP($A107,'Daily adjusted prices'!$C$5:$D$528,2,FALSE)</f>
        <v>7095.8</v>
      </c>
      <c r="C107" s="38">
        <f t="shared" si="4"/>
        <v>-3.9845537189223262E-3</v>
      </c>
      <c r="D107" s="38"/>
      <c r="E107" s="38"/>
      <c r="F107" s="38"/>
      <c r="V107"/>
      <c r="W107"/>
      <c r="X107"/>
    </row>
    <row r="108" spans="1:24" x14ac:dyDescent="0.25">
      <c r="A108" s="4">
        <v>39234</v>
      </c>
      <c r="B108" s="5">
        <f>VLOOKUP($A108,'Daily adjusted prices'!$C$5:$D$528,2,FALSE)</f>
        <v>7071.26</v>
      </c>
      <c r="C108" s="38">
        <f t="shared" si="4"/>
        <v>-3.4643778658252056E-3</v>
      </c>
      <c r="D108" s="38"/>
      <c r="E108" s="38"/>
      <c r="F108" s="38"/>
      <c r="V108"/>
      <c r="W108"/>
      <c r="X108"/>
    </row>
    <row r="109" spans="1:24" x14ac:dyDescent="0.25">
      <c r="A109" s="4">
        <v>39237</v>
      </c>
      <c r="B109" s="5">
        <f>VLOOKUP($A109,'Daily adjusted prices'!$C$5:$D$528,2,FALSE)</f>
        <v>7139.23</v>
      </c>
      <c r="C109" s="38">
        <f t="shared" si="4"/>
        <v>9.5662455473946046E-3</v>
      </c>
      <c r="D109" s="38"/>
      <c r="E109" s="38"/>
      <c r="F109" s="38"/>
      <c r="V109"/>
      <c r="W109"/>
      <c r="X109"/>
    </row>
    <row r="110" spans="1:24" x14ac:dyDescent="0.25">
      <c r="A110" s="4">
        <v>39238</v>
      </c>
      <c r="B110" s="5">
        <f>VLOOKUP($A110,'Daily adjusted prices'!$C$5:$D$528,2,FALSE)</f>
        <v>7061.82</v>
      </c>
      <c r="C110" s="38">
        <f t="shared" si="4"/>
        <v>-1.0902118747553676E-2</v>
      </c>
      <c r="D110" s="38"/>
      <c r="E110" s="38"/>
      <c r="F110" s="38"/>
      <c r="V110"/>
      <c r="W110"/>
      <c r="X110"/>
    </row>
    <row r="111" spans="1:24" x14ac:dyDescent="0.25">
      <c r="A111" s="4">
        <v>39239</v>
      </c>
      <c r="B111" s="5">
        <f>VLOOKUP($A111,'Daily adjusted prices'!$C$5:$D$528,2,FALSE)</f>
        <v>7041.05</v>
      </c>
      <c r="C111" s="38">
        <f t="shared" si="4"/>
        <v>-2.9455018753877567E-3</v>
      </c>
      <c r="D111" s="38"/>
      <c r="E111" s="38"/>
      <c r="F111" s="38"/>
      <c r="V111"/>
      <c r="W111"/>
      <c r="X111"/>
    </row>
    <row r="112" spans="1:24" x14ac:dyDescent="0.25">
      <c r="A112" s="4">
        <v>39240</v>
      </c>
      <c r="B112" s="5">
        <f>VLOOKUP($A112,'Daily adjusted prices'!$C$5:$D$528,2,FALSE)</f>
        <v>6940.98</v>
      </c>
      <c r="C112" s="38">
        <f t="shared" si="4"/>
        <v>-1.4314331851700919E-2</v>
      </c>
      <c r="D112" s="38"/>
      <c r="E112" s="38"/>
      <c r="F112" s="38"/>
      <c r="V112"/>
      <c r="W112"/>
      <c r="X112"/>
    </row>
    <row r="113" spans="1:24" x14ac:dyDescent="0.25">
      <c r="A113" s="4">
        <v>39241</v>
      </c>
      <c r="B113" s="5">
        <f>VLOOKUP($A113,'Daily adjusted prices'!$C$5:$D$528,2,FALSE)</f>
        <v>7046.71</v>
      </c>
      <c r="C113" s="38">
        <f t="shared" si="4"/>
        <v>1.5117866310627039E-2</v>
      </c>
      <c r="D113" s="38"/>
      <c r="E113" s="38"/>
      <c r="F113" s="38"/>
      <c r="V113"/>
      <c r="W113"/>
      <c r="X113"/>
    </row>
    <row r="114" spans="1:24" x14ac:dyDescent="0.25">
      <c r="A114" s="4">
        <v>39244</v>
      </c>
      <c r="B114" s="5">
        <f>VLOOKUP($A114,'Daily adjusted prices'!$C$5:$D$528,2,FALSE)</f>
        <v>7073.15</v>
      </c>
      <c r="C114" s="38">
        <f t="shared" si="4"/>
        <v>3.7450840027003171E-3</v>
      </c>
      <c r="D114" s="38"/>
      <c r="E114" s="38"/>
      <c r="F114" s="38"/>
      <c r="V114"/>
      <c r="W114"/>
      <c r="X114"/>
    </row>
    <row r="115" spans="1:24" x14ac:dyDescent="0.25">
      <c r="A115" s="4">
        <v>39245</v>
      </c>
      <c r="B115" s="5">
        <f>VLOOKUP($A115,'Daily adjusted prices'!$C$5:$D$528,2,FALSE)</f>
        <v>6995.73</v>
      </c>
      <c r="C115" s="38">
        <f t="shared" si="4"/>
        <v>-1.1005962307815314E-2</v>
      </c>
      <c r="D115" s="38"/>
      <c r="E115" s="38"/>
      <c r="F115" s="38"/>
      <c r="V115"/>
      <c r="W115"/>
      <c r="X115"/>
    </row>
    <row r="116" spans="1:24" x14ac:dyDescent="0.25">
      <c r="A116" s="4">
        <v>39246</v>
      </c>
      <c r="B116" s="5">
        <f>VLOOKUP($A116,'Daily adjusted prices'!$C$5:$D$528,2,FALSE)</f>
        <v>7107.14</v>
      </c>
      <c r="C116" s="38">
        <f t="shared" si="4"/>
        <v>1.5799949609539204E-2</v>
      </c>
      <c r="D116" s="38"/>
      <c r="E116" s="38"/>
      <c r="F116" s="38"/>
      <c r="V116"/>
      <c r="W116"/>
      <c r="X116"/>
    </row>
    <row r="117" spans="1:24" x14ac:dyDescent="0.25">
      <c r="A117" s="4">
        <v>39247</v>
      </c>
      <c r="B117" s="5">
        <f>VLOOKUP($A117,'Daily adjusted prices'!$C$5:$D$528,2,FALSE)</f>
        <v>7137.34</v>
      </c>
      <c r="C117" s="38">
        <f t="shared" si="4"/>
        <v>4.2402453791011508E-3</v>
      </c>
      <c r="D117" s="38"/>
      <c r="E117" s="38"/>
      <c r="F117" s="38"/>
      <c r="V117"/>
      <c r="W117"/>
      <c r="X117"/>
    </row>
    <row r="118" spans="1:24" x14ac:dyDescent="0.25">
      <c r="A118" s="4">
        <v>39248</v>
      </c>
      <c r="B118" s="5">
        <f>VLOOKUP($A118,'Daily adjusted prices'!$C$5:$D$528,2,FALSE)</f>
        <v>7197.77</v>
      </c>
      <c r="C118" s="38">
        <f t="shared" si="4"/>
        <v>8.4310979076952699E-3</v>
      </c>
      <c r="D118" s="38"/>
      <c r="E118" s="38"/>
      <c r="F118" s="38"/>
      <c r="V118"/>
      <c r="W118"/>
      <c r="X118"/>
    </row>
    <row r="119" spans="1:24" x14ac:dyDescent="0.25">
      <c r="A119" s="4">
        <v>39251</v>
      </c>
      <c r="B119" s="5">
        <f>VLOOKUP($A119,'Daily adjusted prices'!$C$5:$D$528,2,FALSE)</f>
        <v>7188.33</v>
      </c>
      <c r="C119" s="38">
        <f t="shared" si="4"/>
        <v>-1.3123781087167768E-3</v>
      </c>
      <c r="D119" s="38"/>
      <c r="E119" s="38"/>
      <c r="F119" s="38"/>
      <c r="V119"/>
      <c r="W119"/>
      <c r="X119"/>
    </row>
    <row r="120" spans="1:24" x14ac:dyDescent="0.25">
      <c r="A120" s="4">
        <v>39252</v>
      </c>
      <c r="B120" s="5">
        <f>VLOOKUP($A120,'Daily adjusted prices'!$C$5:$D$528,2,FALSE)</f>
        <v>7418.69</v>
      </c>
      <c r="C120" s="38">
        <f t="shared" si="4"/>
        <v>3.1543614010060575E-2</v>
      </c>
      <c r="D120" s="38"/>
      <c r="E120" s="38"/>
      <c r="F120" s="38"/>
      <c r="V120"/>
      <c r="W120"/>
      <c r="X120"/>
    </row>
    <row r="121" spans="1:24" x14ac:dyDescent="0.25">
      <c r="A121" s="4">
        <v>39253</v>
      </c>
      <c r="B121" s="5">
        <f>VLOOKUP($A121,'Daily adjusted prices'!$C$5:$D$528,2,FALSE)</f>
        <v>7377.14</v>
      </c>
      <c r="C121" s="38">
        <f t="shared" si="4"/>
        <v>-5.616462100913649E-3</v>
      </c>
      <c r="D121" s="38"/>
      <c r="E121" s="38"/>
      <c r="F121" s="38"/>
      <c r="V121"/>
      <c r="W121"/>
      <c r="X121"/>
    </row>
    <row r="122" spans="1:24" x14ac:dyDescent="0.25">
      <c r="A122" s="4">
        <v>39254</v>
      </c>
      <c r="B122" s="5">
        <f>VLOOKUP($A122,'Daily adjusted prices'!$C$5:$D$528,2,FALSE)</f>
        <v>7379.04</v>
      </c>
      <c r="C122" s="38">
        <f t="shared" si="4"/>
        <v>2.5751922387761165E-4</v>
      </c>
      <c r="D122" s="38"/>
      <c r="E122" s="38"/>
      <c r="F122" s="38"/>
      <c r="V122"/>
      <c r="W122"/>
      <c r="X122"/>
    </row>
    <row r="123" spans="1:24" x14ac:dyDescent="0.25">
      <c r="A123" s="4">
        <v>39255</v>
      </c>
      <c r="B123" s="5">
        <f>VLOOKUP($A123,'Daily adjusted prices'!$C$5:$D$528,2,FALSE)</f>
        <v>7272.53</v>
      </c>
      <c r="C123" s="38">
        <f t="shared" si="4"/>
        <v>-1.45393123426403E-2</v>
      </c>
      <c r="D123" s="38"/>
      <c r="E123" s="38"/>
      <c r="F123" s="38"/>
      <c r="V123"/>
      <c r="W123"/>
      <c r="X123"/>
    </row>
    <row r="124" spans="1:24" x14ac:dyDescent="0.25">
      <c r="A124" s="4">
        <v>39258</v>
      </c>
      <c r="B124" s="5">
        <f>VLOOKUP($A124,'Daily adjusted prices'!$C$5:$D$528,2,FALSE)</f>
        <v>7266.83</v>
      </c>
      <c r="C124" s="38">
        <f t="shared" si="4"/>
        <v>-7.8407856907323754E-4</v>
      </c>
      <c r="D124" s="38"/>
      <c r="E124" s="38"/>
      <c r="F124" s="38"/>
      <c r="V124"/>
      <c r="W124"/>
      <c r="X124"/>
    </row>
    <row r="125" spans="1:24" x14ac:dyDescent="0.25">
      <c r="A125" s="4">
        <v>39259</v>
      </c>
      <c r="B125" s="5">
        <f>VLOOKUP($A125,'Daily adjusted prices'!$C$5:$D$528,2,FALSE)</f>
        <v>7230.69</v>
      </c>
      <c r="C125" s="38">
        <f t="shared" si="4"/>
        <v>-4.9856906369230647E-3</v>
      </c>
      <c r="D125" s="38"/>
      <c r="E125" s="38"/>
      <c r="F125" s="38"/>
      <c r="V125"/>
      <c r="W125"/>
      <c r="X125"/>
    </row>
    <row r="126" spans="1:24" x14ac:dyDescent="0.25">
      <c r="A126" s="4">
        <v>39260</v>
      </c>
      <c r="B126" s="5">
        <f>VLOOKUP($A126,'Daily adjusted prices'!$C$5:$D$528,2,FALSE)</f>
        <v>7238.3</v>
      </c>
      <c r="C126" s="38">
        <f t="shared" si="4"/>
        <v>1.0519048947726206E-3</v>
      </c>
      <c r="D126" s="38"/>
      <c r="E126" s="38"/>
      <c r="F126" s="38"/>
      <c r="V126"/>
      <c r="W126"/>
      <c r="X126"/>
    </row>
    <row r="127" spans="1:24" x14ac:dyDescent="0.25">
      <c r="A127" s="4">
        <v>39261</v>
      </c>
      <c r="B127" s="5">
        <f>VLOOKUP($A127,'Daily adjusted prices'!$C$5:$D$528,2,FALSE)</f>
        <v>7249.71</v>
      </c>
      <c r="C127" s="38">
        <f t="shared" si="4"/>
        <v>1.5750958701641416E-3</v>
      </c>
      <c r="D127" s="38"/>
      <c r="E127" s="38"/>
      <c r="F127" s="38"/>
      <c r="V127"/>
      <c r="W127"/>
      <c r="X127"/>
    </row>
    <row r="128" spans="1:24" x14ac:dyDescent="0.25">
      <c r="A128" s="4">
        <v>39262</v>
      </c>
      <c r="B128" s="5">
        <f>VLOOKUP($A128,'Daily adjusted prices'!$C$5:$D$528,2,FALSE)</f>
        <v>7280.14</v>
      </c>
      <c r="C128" s="38">
        <f t="shared" si="4"/>
        <v>4.1886247263544039E-3</v>
      </c>
      <c r="D128" s="38"/>
      <c r="E128" s="38"/>
      <c r="F128" s="38"/>
      <c r="V128"/>
      <c r="W128"/>
      <c r="X128"/>
    </row>
    <row r="129" spans="1:24" x14ac:dyDescent="0.25">
      <c r="A129" s="4">
        <v>39265</v>
      </c>
      <c r="B129" s="5">
        <f>VLOOKUP($A129,'Daily adjusted prices'!$C$5:$D$528,2,FALSE)</f>
        <v>7276.34</v>
      </c>
      <c r="C129" s="38">
        <f t="shared" si="4"/>
        <v>-5.2210425684246398E-4</v>
      </c>
      <c r="D129" s="38"/>
      <c r="E129" s="38"/>
      <c r="F129" s="38"/>
      <c r="V129"/>
      <c r="W129"/>
      <c r="X129"/>
    </row>
    <row r="130" spans="1:24" x14ac:dyDescent="0.25">
      <c r="A130" s="4">
        <v>39266</v>
      </c>
      <c r="B130" s="5">
        <f>VLOOKUP($A130,'Daily adjusted prices'!$C$5:$D$528,2,FALSE)</f>
        <v>7360.02</v>
      </c>
      <c r="C130" s="38">
        <f t="shared" si="4"/>
        <v>1.1434661592323063E-2</v>
      </c>
      <c r="D130" s="38"/>
      <c r="E130" s="38"/>
      <c r="F130" s="38"/>
      <c r="V130"/>
      <c r="W130"/>
      <c r="X130"/>
    </row>
    <row r="131" spans="1:24" x14ac:dyDescent="0.25">
      <c r="A131" s="4">
        <v>39268</v>
      </c>
      <c r="B131" s="5">
        <f>VLOOKUP($A131,'Daily adjusted prices'!$C$5:$D$528,2,FALSE)</f>
        <v>7329.59</v>
      </c>
      <c r="C131" s="38">
        <f t="shared" si="4"/>
        <v>-4.1430703099193953E-3</v>
      </c>
      <c r="D131" s="38"/>
      <c r="E131" s="38"/>
      <c r="F131" s="38"/>
      <c r="V131"/>
      <c r="W131"/>
      <c r="X131"/>
    </row>
    <row r="132" spans="1:24" x14ac:dyDescent="0.25">
      <c r="A132" s="4">
        <v>39269</v>
      </c>
      <c r="B132" s="5">
        <f>VLOOKUP($A132,'Daily adjusted prices'!$C$5:$D$528,2,FALSE)</f>
        <v>7318.18</v>
      </c>
      <c r="C132" s="38">
        <f t="shared" si="4"/>
        <v>-1.5579166395665216E-3</v>
      </c>
      <c r="D132" s="38"/>
      <c r="E132" s="38"/>
      <c r="F132" s="38"/>
      <c r="V132"/>
      <c r="W132"/>
      <c r="X132"/>
    </row>
    <row r="133" spans="1:24" x14ac:dyDescent="0.25">
      <c r="A133" s="4">
        <v>39272</v>
      </c>
      <c r="B133" s="5">
        <f>VLOOKUP($A133,'Daily adjusted prices'!$C$5:$D$528,2,FALSE)</f>
        <v>7344.8</v>
      </c>
      <c r="C133" s="38">
        <f t="shared" si="4"/>
        <v>3.6309166684418684E-3</v>
      </c>
      <c r="D133" s="38"/>
      <c r="E133" s="38"/>
      <c r="F133" s="38"/>
      <c r="V133"/>
      <c r="W133"/>
      <c r="X133"/>
    </row>
    <row r="134" spans="1:24" x14ac:dyDescent="0.25">
      <c r="A134" s="4">
        <v>39273</v>
      </c>
      <c r="B134" s="5">
        <f>VLOOKUP($A134,'Daily adjusted prices'!$C$5:$D$528,2,FALSE)</f>
        <v>7207.87</v>
      </c>
      <c r="C134" s="38">
        <f t="shared" ref="C134:C197" si="5">LN(B134/B133)</f>
        <v>-1.8819095220051492E-2</v>
      </c>
      <c r="D134" s="38"/>
      <c r="E134" s="38"/>
      <c r="F134" s="38"/>
      <c r="V134"/>
      <c r="W134"/>
      <c r="X134"/>
    </row>
    <row r="135" spans="1:24" x14ac:dyDescent="0.25">
      <c r="A135" s="4">
        <v>39274</v>
      </c>
      <c r="B135" s="5">
        <f>VLOOKUP($A135,'Daily adjusted prices'!$C$5:$D$528,2,FALSE)</f>
        <v>7264.93</v>
      </c>
      <c r="C135" s="38">
        <f t="shared" si="5"/>
        <v>7.8851771110856495E-3</v>
      </c>
      <c r="D135" s="38"/>
      <c r="E135" s="38"/>
      <c r="F135" s="38"/>
      <c r="V135"/>
      <c r="W135"/>
      <c r="X135"/>
    </row>
    <row r="136" spans="1:24" x14ac:dyDescent="0.25">
      <c r="A136" s="4">
        <v>39275</v>
      </c>
      <c r="B136" s="5">
        <f>VLOOKUP($A136,'Daily adjusted prices'!$C$5:$D$528,2,FALSE)</f>
        <v>7417.07</v>
      </c>
      <c r="C136" s="38">
        <f t="shared" si="5"/>
        <v>2.0725438749575536E-2</v>
      </c>
      <c r="D136" s="38"/>
      <c r="E136" s="38"/>
      <c r="F136" s="38"/>
      <c r="V136"/>
      <c r="W136"/>
      <c r="X136"/>
    </row>
    <row r="137" spans="1:24" x14ac:dyDescent="0.25">
      <c r="A137" s="4">
        <v>39276</v>
      </c>
      <c r="B137" s="5">
        <f>VLOOKUP($A137,'Daily adjusted prices'!$C$5:$D$528,2,FALSE)</f>
        <v>7512.16</v>
      </c>
      <c r="C137" s="38">
        <f t="shared" si="5"/>
        <v>1.2738940445699105E-2</v>
      </c>
      <c r="D137" s="38"/>
      <c r="E137" s="38"/>
      <c r="F137" s="38"/>
      <c r="V137"/>
      <c r="W137"/>
      <c r="X137"/>
    </row>
    <row r="138" spans="1:24" x14ac:dyDescent="0.25">
      <c r="A138" s="4">
        <v>39279</v>
      </c>
      <c r="B138" s="5">
        <f>VLOOKUP($A138,'Daily adjusted prices'!$C$5:$D$528,2,FALSE)</f>
        <v>7630.07</v>
      </c>
      <c r="C138" s="38">
        <f t="shared" si="5"/>
        <v>1.5573978632546474E-2</v>
      </c>
      <c r="D138" s="38"/>
      <c r="E138" s="38"/>
      <c r="F138" s="38"/>
      <c r="V138"/>
      <c r="W138"/>
      <c r="X138"/>
    </row>
    <row r="139" spans="1:24" x14ac:dyDescent="0.25">
      <c r="A139" s="4">
        <v>39280</v>
      </c>
      <c r="B139" s="5">
        <f>VLOOKUP($A139,'Daily adjusted prices'!$C$5:$D$528,2,FALSE)</f>
        <v>7742.28</v>
      </c>
      <c r="C139" s="38">
        <f t="shared" si="5"/>
        <v>1.4599198300540905E-2</v>
      </c>
      <c r="D139" s="38"/>
      <c r="E139" s="38"/>
      <c r="F139" s="38"/>
      <c r="V139"/>
      <c r="W139"/>
      <c r="X139"/>
    </row>
    <row r="140" spans="1:24" x14ac:dyDescent="0.25">
      <c r="A140" s="4">
        <v>39281</v>
      </c>
      <c r="B140" s="5">
        <f>VLOOKUP($A140,'Daily adjusted prices'!$C$5:$D$528,2,FALSE)</f>
        <v>7692.84</v>
      </c>
      <c r="C140" s="38">
        <f t="shared" si="5"/>
        <v>-6.4061917344043215E-3</v>
      </c>
      <c r="D140" s="38"/>
      <c r="E140" s="38"/>
      <c r="F140" s="38"/>
      <c r="V140"/>
      <c r="W140"/>
      <c r="X140"/>
    </row>
    <row r="141" spans="1:24" x14ac:dyDescent="0.25">
      <c r="A141" s="4">
        <v>39282</v>
      </c>
      <c r="B141" s="5">
        <f>VLOOKUP($A141,'Daily adjusted prices'!$C$5:$D$528,2,FALSE)</f>
        <v>7742.28</v>
      </c>
      <c r="C141" s="38">
        <f t="shared" si="5"/>
        <v>6.4061917344042409E-3</v>
      </c>
      <c r="D141" s="38"/>
      <c r="E141" s="38"/>
      <c r="F141" s="38"/>
      <c r="V141"/>
      <c r="W141"/>
      <c r="X141"/>
    </row>
    <row r="142" spans="1:24" x14ac:dyDescent="0.25">
      <c r="A142" s="4">
        <v>39283</v>
      </c>
      <c r="B142" s="5">
        <f>VLOOKUP($A142,'Daily adjusted prices'!$C$5:$D$528,2,FALSE)</f>
        <v>7630.07</v>
      </c>
      <c r="C142" s="38">
        <f t="shared" si="5"/>
        <v>-1.4599198300540971E-2</v>
      </c>
      <c r="D142" s="38"/>
      <c r="E142" s="38"/>
      <c r="F142" s="38"/>
      <c r="V142"/>
      <c r="W142"/>
      <c r="X142"/>
    </row>
    <row r="143" spans="1:24" x14ac:dyDescent="0.25">
      <c r="A143" s="4">
        <v>39286</v>
      </c>
      <c r="B143" s="5">
        <f>VLOOKUP($A143,'Daily adjusted prices'!$C$5:$D$528,2,FALSE)</f>
        <v>7763.2</v>
      </c>
      <c r="C143" s="38">
        <f t="shared" si="5"/>
        <v>1.7297600761330779E-2</v>
      </c>
      <c r="D143" s="38"/>
      <c r="E143" s="38"/>
      <c r="F143" s="38"/>
      <c r="V143"/>
      <c r="W143"/>
      <c r="X143"/>
    </row>
    <row r="144" spans="1:24" x14ac:dyDescent="0.25">
      <c r="A144" s="4">
        <v>39287</v>
      </c>
      <c r="B144" s="5">
        <f>VLOOKUP($A144,'Daily adjusted prices'!$C$5:$D$528,2,FALSE)</f>
        <v>7649.09</v>
      </c>
      <c r="C144" s="38">
        <f t="shared" si="5"/>
        <v>-1.480793381307848E-2</v>
      </c>
      <c r="D144" s="38"/>
      <c r="E144" s="38"/>
      <c r="F144" s="38"/>
      <c r="V144"/>
      <c r="W144"/>
      <c r="X144"/>
    </row>
    <row r="145" spans="1:24" x14ac:dyDescent="0.25">
      <c r="A145" s="4">
        <v>39288</v>
      </c>
      <c r="B145" s="5">
        <f>VLOOKUP($A145,'Daily adjusted prices'!$C$5:$D$528,2,FALSE)</f>
        <v>7687.13</v>
      </c>
      <c r="C145" s="38">
        <f t="shared" si="5"/>
        <v>4.9608153785850812E-3</v>
      </c>
      <c r="D145" s="38"/>
      <c r="E145" s="38"/>
      <c r="F145" s="38"/>
      <c r="V145"/>
      <c r="W145"/>
      <c r="X145"/>
    </row>
    <row r="146" spans="1:24" x14ac:dyDescent="0.25">
      <c r="A146" s="4">
        <v>39289</v>
      </c>
      <c r="B146" s="5">
        <f>VLOOKUP($A146,'Daily adjusted prices'!$C$5:$D$528,2,FALSE)</f>
        <v>7517.87</v>
      </c>
      <c r="C146" s="38">
        <f t="shared" si="5"/>
        <v>-2.226464873349945E-2</v>
      </c>
      <c r="D146" s="38"/>
      <c r="E146" s="38"/>
      <c r="F146" s="38"/>
      <c r="V146"/>
      <c r="W146"/>
      <c r="X146"/>
    </row>
    <row r="147" spans="1:24" x14ac:dyDescent="0.25">
      <c r="A147" s="4">
        <v>39290</v>
      </c>
      <c r="B147" s="5">
        <f>VLOOKUP($A147,'Daily adjusted prices'!$C$5:$D$528,2,FALSE)</f>
        <v>7377.13</v>
      </c>
      <c r="C147" s="38">
        <f t="shared" si="5"/>
        <v>-1.8898179072948326E-2</v>
      </c>
      <c r="D147" s="38"/>
      <c r="E147" s="38"/>
      <c r="F147" s="38"/>
      <c r="V147"/>
      <c r="W147"/>
      <c r="X147"/>
    </row>
    <row r="148" spans="1:24" x14ac:dyDescent="0.25">
      <c r="A148" s="4">
        <v>39293</v>
      </c>
      <c r="B148" s="5">
        <f>VLOOKUP($A148,'Daily adjusted prices'!$C$5:$D$528,2,FALSE)</f>
        <v>7468.42</v>
      </c>
      <c r="C148" s="38">
        <f t="shared" si="5"/>
        <v>1.2298789968621562E-2</v>
      </c>
      <c r="D148" s="38"/>
      <c r="E148" s="38"/>
      <c r="F148" s="38"/>
      <c r="V148"/>
      <c r="W148"/>
      <c r="X148"/>
    </row>
    <row r="149" spans="1:24" x14ac:dyDescent="0.25">
      <c r="A149" s="4">
        <v>39294</v>
      </c>
      <c r="B149" s="5">
        <f>VLOOKUP($A149,'Daily adjusted prices'!$C$5:$D$528,2,FALSE)</f>
        <v>7371.43</v>
      </c>
      <c r="C149" s="38">
        <f t="shared" si="5"/>
        <v>-1.307174682458501E-2</v>
      </c>
      <c r="D149" s="38"/>
      <c r="E149" s="38"/>
      <c r="F149" s="38"/>
      <c r="V149"/>
      <c r="W149"/>
      <c r="X149"/>
    </row>
    <row r="150" spans="1:24" x14ac:dyDescent="0.25">
      <c r="A150" s="4">
        <v>39295</v>
      </c>
      <c r="B150" s="5">
        <f>VLOOKUP($A150,'Daily adjusted prices'!$C$5:$D$528,2,FALSE)</f>
        <v>7407.56</v>
      </c>
      <c r="C150" s="38">
        <f t="shared" si="5"/>
        <v>4.8893831008958522E-3</v>
      </c>
      <c r="D150" s="38"/>
      <c r="E150" s="38"/>
      <c r="F150" s="38"/>
      <c r="V150"/>
      <c r="W150"/>
      <c r="X150"/>
    </row>
    <row r="151" spans="1:24" x14ac:dyDescent="0.25">
      <c r="A151" s="4">
        <v>39296</v>
      </c>
      <c r="B151" s="5">
        <f>VLOOKUP($A151,'Daily adjusted prices'!$C$5:$D$528,2,FALSE)</f>
        <v>7422.78</v>
      </c>
      <c r="C151" s="38">
        <f t="shared" si="5"/>
        <v>2.052549751851626E-3</v>
      </c>
      <c r="D151" s="38"/>
      <c r="E151" s="38"/>
      <c r="F151" s="38"/>
      <c r="V151"/>
      <c r="W151"/>
      <c r="X151"/>
    </row>
    <row r="152" spans="1:24" x14ac:dyDescent="0.25">
      <c r="A152" s="4">
        <v>39297</v>
      </c>
      <c r="B152" s="5">
        <f>VLOOKUP($A152,'Daily adjusted prices'!$C$5:$D$528,2,FALSE)</f>
        <v>7238.3</v>
      </c>
      <c r="C152" s="38">
        <f t="shared" si="5"/>
        <v>-2.5167277886984123E-2</v>
      </c>
      <c r="D152" s="38"/>
      <c r="E152" s="38"/>
      <c r="F152" s="38"/>
      <c r="V152"/>
      <c r="W152"/>
      <c r="X152"/>
    </row>
    <row r="153" spans="1:24" x14ac:dyDescent="0.25">
      <c r="A153" s="4">
        <v>39300</v>
      </c>
      <c r="B153" s="5">
        <f>VLOOKUP($A153,'Daily adjusted prices'!$C$5:$D$528,2,FALSE)</f>
        <v>7436.09</v>
      </c>
      <c r="C153" s="38">
        <f t="shared" si="5"/>
        <v>2.6958800870889595E-2</v>
      </c>
      <c r="D153" s="38"/>
      <c r="E153" s="38"/>
      <c r="F153" s="38"/>
      <c r="V153"/>
      <c r="W153"/>
      <c r="X153"/>
    </row>
    <row r="154" spans="1:24" x14ac:dyDescent="0.25">
      <c r="A154" s="4">
        <v>39301</v>
      </c>
      <c r="B154" s="5">
        <f>VLOOKUP($A154,'Daily adjusted prices'!$C$5:$D$528,2,FALSE)</f>
        <v>7508.36</v>
      </c>
      <c r="C154" s="38">
        <f t="shared" si="5"/>
        <v>9.6718933620203052E-3</v>
      </c>
      <c r="D154" s="38"/>
      <c r="E154" s="38"/>
      <c r="F154" s="38"/>
      <c r="V154"/>
      <c r="W154"/>
      <c r="X154"/>
    </row>
    <row r="155" spans="1:24" x14ac:dyDescent="0.25">
      <c r="A155" s="4">
        <v>39302</v>
      </c>
      <c r="B155" s="5">
        <f>VLOOKUP($A155,'Daily adjusted prices'!$C$5:$D$528,2,FALSE)</f>
        <v>7694.73</v>
      </c>
      <c r="C155" s="38">
        <f t="shared" si="5"/>
        <v>2.4518612526648029E-2</v>
      </c>
      <c r="D155" s="38"/>
      <c r="E155" s="38"/>
      <c r="F155" s="38"/>
      <c r="V155"/>
      <c r="W155"/>
      <c r="X155"/>
    </row>
    <row r="156" spans="1:24" x14ac:dyDescent="0.25">
      <c r="A156" s="4">
        <v>39303</v>
      </c>
      <c r="B156" s="5">
        <f>VLOOKUP($A156,'Daily adjusted prices'!$C$5:$D$528,2,FALSE)</f>
        <v>7405.66</v>
      </c>
      <c r="C156" s="38">
        <f t="shared" si="5"/>
        <v>-3.8291106241029833E-2</v>
      </c>
      <c r="D156" s="38"/>
      <c r="E156" s="38"/>
      <c r="F156" s="38"/>
      <c r="V156"/>
      <c r="W156"/>
      <c r="X156"/>
    </row>
    <row r="157" spans="1:24" x14ac:dyDescent="0.25">
      <c r="A157" s="4">
        <v>39304</v>
      </c>
      <c r="B157" s="5">
        <f>VLOOKUP($A157,'Daily adjusted prices'!$C$5:$D$528,2,FALSE)</f>
        <v>7270.63</v>
      </c>
      <c r="C157" s="38">
        <f t="shared" si="5"/>
        <v>-1.8401627427480735E-2</v>
      </c>
      <c r="D157" s="38"/>
      <c r="E157" s="38"/>
      <c r="F157" s="38"/>
      <c r="V157"/>
      <c r="W157"/>
      <c r="X157"/>
    </row>
    <row r="158" spans="1:24" x14ac:dyDescent="0.25">
      <c r="A158" s="4">
        <v>39307</v>
      </c>
      <c r="B158" s="5">
        <f>VLOOKUP($A158,'Daily adjusted prices'!$C$5:$D$528,2,FALSE)</f>
        <v>7259.22</v>
      </c>
      <c r="C158" s="38">
        <f t="shared" si="5"/>
        <v>-1.5705602391465844E-3</v>
      </c>
      <c r="D158" s="38"/>
      <c r="E158" s="38"/>
      <c r="F158" s="38"/>
      <c r="V158"/>
      <c r="W158"/>
      <c r="X158"/>
    </row>
    <row r="159" spans="1:24" x14ac:dyDescent="0.25">
      <c r="A159" s="4">
        <v>39308</v>
      </c>
      <c r="B159" s="5">
        <f>VLOOKUP($A159,'Daily adjusted prices'!$C$5:$D$528,2,FALSE)</f>
        <v>7166.03</v>
      </c>
      <c r="C159" s="38">
        <f t="shared" si="5"/>
        <v>-1.2920579738352284E-2</v>
      </c>
      <c r="D159" s="38"/>
      <c r="E159" s="38"/>
      <c r="F159" s="38"/>
      <c r="V159"/>
      <c r="W159"/>
      <c r="X159"/>
    </row>
    <row r="160" spans="1:24" x14ac:dyDescent="0.25">
      <c r="A160" s="4">
        <v>39309</v>
      </c>
      <c r="B160" s="5">
        <f>VLOOKUP($A160,'Daily adjusted prices'!$C$5:$D$528,2,FALSE)</f>
        <v>7017.69</v>
      </c>
      <c r="C160" s="38">
        <f t="shared" si="5"/>
        <v>-2.0917701253351947E-2</v>
      </c>
      <c r="D160" s="38"/>
      <c r="E160" s="38"/>
      <c r="F160" s="38"/>
      <c r="V160"/>
      <c r="W160"/>
      <c r="X160"/>
    </row>
    <row r="161" spans="1:24" x14ac:dyDescent="0.25">
      <c r="A161" s="4">
        <v>39310</v>
      </c>
      <c r="B161" s="5">
        <f>VLOOKUP($A161,'Daily adjusted prices'!$C$5:$D$528,2,FALSE)</f>
        <v>7074.75</v>
      </c>
      <c r="C161" s="38">
        <f t="shared" si="5"/>
        <v>8.098003159340764E-3</v>
      </c>
      <c r="D161" s="38"/>
      <c r="E161" s="38"/>
      <c r="F161" s="38"/>
      <c r="V161"/>
      <c r="W161"/>
      <c r="X161"/>
    </row>
    <row r="162" spans="1:24" x14ac:dyDescent="0.25">
      <c r="A162" s="4">
        <v>39311</v>
      </c>
      <c r="B162" s="5">
        <f>VLOOKUP($A162,'Daily adjusted prices'!$C$5:$D$528,2,FALSE)</f>
        <v>7312.47</v>
      </c>
      <c r="C162" s="38">
        <f t="shared" si="5"/>
        <v>3.3049002769521642E-2</v>
      </c>
      <c r="D162" s="38"/>
      <c r="E162" s="38"/>
      <c r="F162" s="38"/>
      <c r="V162"/>
      <c r="W162"/>
      <c r="X162"/>
    </row>
    <row r="163" spans="1:24" x14ac:dyDescent="0.25">
      <c r="A163" s="4">
        <v>39314</v>
      </c>
      <c r="B163" s="5">
        <f>VLOOKUP($A163,'Daily adjusted prices'!$C$5:$D$528,2,FALSE)</f>
        <v>7268.73</v>
      </c>
      <c r="C163" s="38">
        <f t="shared" si="5"/>
        <v>-5.9995242091338743E-3</v>
      </c>
      <c r="D163" s="38"/>
      <c r="E163" s="38"/>
      <c r="F163" s="38"/>
      <c r="V163"/>
      <c r="W163"/>
      <c r="X163"/>
    </row>
    <row r="164" spans="1:24" x14ac:dyDescent="0.25">
      <c r="A164" s="4">
        <v>39315</v>
      </c>
      <c r="B164" s="5">
        <f>VLOOKUP($A164,'Daily adjusted prices'!$C$5:$D$528,2,FALSE)</f>
        <v>7293.45</v>
      </c>
      <c r="C164" s="38">
        <f t="shared" si="5"/>
        <v>3.3950993251006165E-3</v>
      </c>
      <c r="D164" s="38"/>
      <c r="E164" s="38"/>
      <c r="F164" s="38"/>
      <c r="V164"/>
      <c r="W164"/>
      <c r="X164"/>
    </row>
    <row r="165" spans="1:24" x14ac:dyDescent="0.25">
      <c r="A165" s="4">
        <v>39316</v>
      </c>
      <c r="B165" s="5">
        <f>VLOOKUP($A165,'Daily adjusted prices'!$C$5:$D$528,2,FALSE)</f>
        <v>7443.7</v>
      </c>
      <c r="C165" s="38">
        <f t="shared" si="5"/>
        <v>2.0391351952989776E-2</v>
      </c>
      <c r="D165" s="38"/>
      <c r="E165" s="38"/>
      <c r="F165" s="38"/>
      <c r="V165"/>
      <c r="W165"/>
      <c r="X165"/>
    </row>
    <row r="166" spans="1:24" x14ac:dyDescent="0.25">
      <c r="A166" s="4">
        <v>39317</v>
      </c>
      <c r="B166" s="5">
        <f>VLOOKUP($A166,'Daily adjusted prices'!$C$5:$D$528,2,FALSE)</f>
        <v>7439.89</v>
      </c>
      <c r="C166" s="38">
        <f t="shared" si="5"/>
        <v>-5.1197326494767121E-4</v>
      </c>
      <c r="D166" s="38"/>
      <c r="E166" s="38"/>
      <c r="F166" s="38"/>
      <c r="V166"/>
      <c r="W166"/>
      <c r="X166"/>
    </row>
    <row r="167" spans="1:24" x14ac:dyDescent="0.25">
      <c r="A167" s="4">
        <v>39318</v>
      </c>
      <c r="B167" s="5">
        <f>VLOOKUP($A167,'Daily adjusted prices'!$C$5:$D$528,2,FALSE)</f>
        <v>7495.04</v>
      </c>
      <c r="C167" s="38">
        <f t="shared" si="5"/>
        <v>7.3854046421151813E-3</v>
      </c>
      <c r="D167" s="38"/>
      <c r="E167" s="38"/>
      <c r="F167" s="38"/>
      <c r="V167"/>
      <c r="W167"/>
      <c r="X167"/>
    </row>
    <row r="168" spans="1:24" x14ac:dyDescent="0.25">
      <c r="A168" s="4">
        <v>39321</v>
      </c>
      <c r="B168" s="5">
        <f>VLOOKUP($A168,'Daily adjusted prices'!$C$5:$D$528,2,FALSE)</f>
        <v>7417.07</v>
      </c>
      <c r="C168" s="38">
        <f t="shared" si="5"/>
        <v>-1.0457367943617922E-2</v>
      </c>
      <c r="D168" s="38"/>
      <c r="E168" s="38"/>
      <c r="F168" s="38"/>
      <c r="V168"/>
      <c r="W168"/>
      <c r="X168"/>
    </row>
    <row r="169" spans="1:24" x14ac:dyDescent="0.25">
      <c r="A169" s="4">
        <v>39322</v>
      </c>
      <c r="B169" s="5">
        <f>VLOOKUP($A169,'Daily adjusted prices'!$C$5:$D$528,2,FALSE)</f>
        <v>7236.4</v>
      </c>
      <c r="C169" s="38">
        <f t="shared" si="5"/>
        <v>-2.4660255322993822E-2</v>
      </c>
      <c r="D169" s="38"/>
      <c r="E169" s="38"/>
      <c r="F169" s="38"/>
      <c r="V169"/>
      <c r="W169"/>
      <c r="X169"/>
    </row>
    <row r="170" spans="1:24" x14ac:dyDescent="0.25">
      <c r="A170" s="4">
        <v>39323</v>
      </c>
      <c r="B170" s="5">
        <f>VLOOKUP($A170,'Daily adjusted prices'!$C$5:$D$528,2,FALSE)</f>
        <v>7361.92</v>
      </c>
      <c r="C170" s="38">
        <f t="shared" si="5"/>
        <v>1.719692312048475E-2</v>
      </c>
      <c r="D170" s="38"/>
      <c r="E170" s="38"/>
      <c r="F170" s="38"/>
      <c r="V170"/>
      <c r="W170"/>
      <c r="X170"/>
    </row>
    <row r="171" spans="1:24" x14ac:dyDescent="0.25">
      <c r="A171" s="4">
        <v>39324</v>
      </c>
      <c r="B171" s="5">
        <f>VLOOKUP($A171,'Daily adjusted prices'!$C$5:$D$528,2,FALSE)</f>
        <v>7302.96</v>
      </c>
      <c r="C171" s="38">
        <f t="shared" si="5"/>
        <v>-8.0410228636311459E-3</v>
      </c>
      <c r="D171" s="38"/>
      <c r="E171" s="38"/>
      <c r="F171" s="38"/>
      <c r="V171"/>
      <c r="W171"/>
      <c r="X171"/>
    </row>
    <row r="172" spans="1:24" x14ac:dyDescent="0.25">
      <c r="A172" s="4">
        <v>39325</v>
      </c>
      <c r="B172" s="5">
        <f>VLOOKUP($A172,'Daily adjusted prices'!$C$5:$D$528,2,FALSE)</f>
        <v>7392.35</v>
      </c>
      <c r="C172" s="38">
        <f t="shared" si="5"/>
        <v>1.2165936281504888E-2</v>
      </c>
      <c r="D172" s="38"/>
      <c r="E172" s="38"/>
      <c r="F172" s="38"/>
      <c r="V172"/>
      <c r="W172"/>
      <c r="X172"/>
    </row>
    <row r="173" spans="1:24" x14ac:dyDescent="0.25">
      <c r="A173" s="4">
        <v>39329</v>
      </c>
      <c r="B173" s="5">
        <f>VLOOKUP($A173,'Daily adjusted prices'!$C$5:$D$528,2,FALSE)</f>
        <v>7424.68</v>
      </c>
      <c r="C173" s="38">
        <f t="shared" si="5"/>
        <v>4.3639044136081096E-3</v>
      </c>
      <c r="D173" s="38"/>
      <c r="E173" s="38"/>
      <c r="F173" s="38"/>
      <c r="V173"/>
      <c r="W173"/>
      <c r="X173"/>
    </row>
    <row r="174" spans="1:24" x14ac:dyDescent="0.25">
      <c r="A174" s="4">
        <v>39330</v>
      </c>
      <c r="B174" s="5">
        <f>VLOOKUP($A174,'Daily adjusted prices'!$C$5:$D$528,2,FALSE)</f>
        <v>7369.53</v>
      </c>
      <c r="C174" s="38">
        <f t="shared" si="5"/>
        <v>-7.4556539980606736E-3</v>
      </c>
      <c r="D174" s="38"/>
      <c r="E174" s="38"/>
      <c r="F174" s="38"/>
      <c r="V174"/>
      <c r="W174"/>
      <c r="X174"/>
    </row>
    <row r="175" spans="1:24" x14ac:dyDescent="0.25">
      <c r="A175" s="4">
        <v>39331</v>
      </c>
      <c r="B175" s="5">
        <f>VLOOKUP($A175,'Daily adjusted prices'!$C$5:$D$528,2,FALSE)</f>
        <v>7493.14</v>
      </c>
      <c r="C175" s="38">
        <f t="shared" si="5"/>
        <v>1.6634003193917751E-2</v>
      </c>
      <c r="D175" s="38"/>
      <c r="E175" s="38"/>
      <c r="F175" s="38"/>
      <c r="V175"/>
      <c r="W175"/>
      <c r="X175"/>
    </row>
    <row r="176" spans="1:24" x14ac:dyDescent="0.25">
      <c r="A176" s="4">
        <v>39332</v>
      </c>
      <c r="B176" s="5">
        <f>VLOOKUP($A176,'Daily adjusted prices'!$C$5:$D$528,2,FALSE)</f>
        <v>7369.53</v>
      </c>
      <c r="C176" s="38">
        <f t="shared" si="5"/>
        <v>-1.6634003193917803E-2</v>
      </c>
      <c r="D176" s="38"/>
      <c r="E176" s="38"/>
      <c r="F176" s="38"/>
      <c r="V176"/>
      <c r="W176"/>
      <c r="X176"/>
    </row>
    <row r="177" spans="1:24" x14ac:dyDescent="0.25">
      <c r="A177" s="4">
        <v>39335</v>
      </c>
      <c r="B177" s="5">
        <f>VLOOKUP($A177,'Daily adjusted prices'!$C$5:$D$528,2,FALSE)</f>
        <v>7453.2</v>
      </c>
      <c r="C177" s="38">
        <f t="shared" si="5"/>
        <v>1.1289538252245509E-2</v>
      </c>
      <c r="D177" s="38"/>
      <c r="E177" s="38"/>
      <c r="F177" s="38"/>
      <c r="V177"/>
      <c r="W177"/>
      <c r="X177"/>
    </row>
    <row r="178" spans="1:24" x14ac:dyDescent="0.25">
      <c r="A178" s="4">
        <v>39336</v>
      </c>
      <c r="B178" s="5">
        <f>VLOOKUP($A178,'Daily adjusted prices'!$C$5:$D$528,2,FALSE)</f>
        <v>7512.16</v>
      </c>
      <c r="C178" s="38">
        <f t="shared" si="5"/>
        <v>7.8795705625414342E-3</v>
      </c>
      <c r="D178" s="38"/>
      <c r="E178" s="38"/>
      <c r="F178" s="38"/>
      <c r="V178"/>
      <c r="W178"/>
      <c r="X178"/>
    </row>
    <row r="179" spans="1:24" x14ac:dyDescent="0.25">
      <c r="A179" s="4">
        <v>39337</v>
      </c>
      <c r="B179" s="5">
        <f>VLOOKUP($A179,'Daily adjusted prices'!$C$5:$D$528,2,FALSE)</f>
        <v>7588.23</v>
      </c>
      <c r="C179" s="38">
        <f t="shared" si="5"/>
        <v>1.0075321697131989E-2</v>
      </c>
      <c r="D179" s="38"/>
      <c r="E179" s="38"/>
      <c r="F179" s="38"/>
      <c r="V179"/>
      <c r="W179"/>
      <c r="X179"/>
    </row>
    <row r="180" spans="1:24" x14ac:dyDescent="0.25">
      <c r="A180" s="4">
        <v>39338</v>
      </c>
      <c r="B180" s="5">
        <f>VLOOKUP($A180,'Daily adjusted prices'!$C$5:$D$528,2,FALSE)</f>
        <v>7704.25</v>
      </c>
      <c r="C180" s="38">
        <f t="shared" si="5"/>
        <v>1.5173762013492804E-2</v>
      </c>
      <c r="D180" s="38"/>
      <c r="E180" s="38"/>
      <c r="F180" s="38"/>
      <c r="V180"/>
      <c r="W180"/>
      <c r="X180"/>
    </row>
    <row r="181" spans="1:24" x14ac:dyDescent="0.25">
      <c r="A181" s="4">
        <v>39339</v>
      </c>
      <c r="B181" s="5">
        <f>VLOOKUP($A181,'Daily adjusted prices'!$C$5:$D$528,2,FALSE)</f>
        <v>7673.82</v>
      </c>
      <c r="C181" s="38">
        <f t="shared" si="5"/>
        <v>-3.9575889194814013E-3</v>
      </c>
      <c r="D181" s="38"/>
      <c r="E181" s="38"/>
      <c r="F181" s="38"/>
      <c r="V181"/>
      <c r="W181"/>
      <c r="X181"/>
    </row>
    <row r="182" spans="1:24" x14ac:dyDescent="0.25">
      <c r="A182" s="4">
        <v>39342</v>
      </c>
      <c r="B182" s="5">
        <f>VLOOKUP($A182,'Daily adjusted prices'!$C$5:$D$528,2,FALSE)</f>
        <v>7641.48</v>
      </c>
      <c r="C182" s="38">
        <f t="shared" si="5"/>
        <v>-4.2232340296583211E-3</v>
      </c>
      <c r="D182" s="38"/>
      <c r="E182" s="38"/>
      <c r="F182" s="38"/>
      <c r="V182"/>
      <c r="W182"/>
      <c r="X182"/>
    </row>
    <row r="183" spans="1:24" x14ac:dyDescent="0.25">
      <c r="A183" s="4">
        <v>39343</v>
      </c>
      <c r="B183" s="5">
        <f>VLOOKUP($A183,'Daily adjusted prices'!$C$5:$D$528,2,FALSE)</f>
        <v>7926.76</v>
      </c>
      <c r="C183" s="38">
        <f t="shared" si="5"/>
        <v>3.6653075430563696E-2</v>
      </c>
      <c r="D183" s="38"/>
      <c r="E183" s="38"/>
      <c r="F183" s="38"/>
      <c r="V183"/>
      <c r="W183"/>
      <c r="X183"/>
    </row>
    <row r="184" spans="1:24" x14ac:dyDescent="0.25">
      <c r="A184" s="4">
        <v>39344</v>
      </c>
      <c r="B184" s="5">
        <f>VLOOKUP($A184,'Daily adjusted prices'!$C$5:$D$528,2,FALSE)</f>
        <v>7943.87</v>
      </c>
      <c r="C184" s="38">
        <f t="shared" si="5"/>
        <v>2.1561849313969702E-3</v>
      </c>
      <c r="D184" s="38"/>
      <c r="E184" s="38"/>
      <c r="F184" s="38"/>
      <c r="V184"/>
      <c r="W184"/>
      <c r="X184"/>
    </row>
    <row r="185" spans="1:24" x14ac:dyDescent="0.25">
      <c r="A185" s="4">
        <v>39345</v>
      </c>
      <c r="B185" s="5">
        <f>VLOOKUP($A185,'Daily adjusted prices'!$C$5:$D$528,2,FALSE)</f>
        <v>7896.33</v>
      </c>
      <c r="C185" s="38">
        <f t="shared" si="5"/>
        <v>-6.002467486173506E-3</v>
      </c>
      <c r="D185" s="38"/>
      <c r="E185" s="38"/>
      <c r="F185" s="38"/>
      <c r="V185"/>
      <c r="W185"/>
      <c r="X185"/>
    </row>
    <row r="186" spans="1:24" x14ac:dyDescent="0.25">
      <c r="A186" s="4">
        <v>39346</v>
      </c>
      <c r="B186" s="5">
        <f>VLOOKUP($A186,'Daily adjusted prices'!$C$5:$D$528,2,FALSE)</f>
        <v>7898.24</v>
      </c>
      <c r="C186" s="38">
        <f t="shared" si="5"/>
        <v>2.4185527169280554E-4</v>
      </c>
      <c r="D186" s="38"/>
      <c r="E186" s="38"/>
      <c r="F186" s="38"/>
      <c r="V186"/>
      <c r="W186"/>
      <c r="X186"/>
    </row>
    <row r="187" spans="1:24" x14ac:dyDescent="0.25">
      <c r="A187" s="4">
        <v>39349</v>
      </c>
      <c r="B187" s="5">
        <f>VLOOKUP($A187,'Daily adjusted prices'!$C$5:$D$528,2,FALSE)</f>
        <v>7821.65</v>
      </c>
      <c r="C187" s="38">
        <f t="shared" si="5"/>
        <v>-9.7444200997817108E-3</v>
      </c>
      <c r="D187" s="38"/>
      <c r="E187" s="38"/>
      <c r="F187" s="38"/>
      <c r="V187"/>
      <c r="W187"/>
      <c r="X187"/>
    </row>
    <row r="188" spans="1:24" x14ac:dyDescent="0.25">
      <c r="A188" s="4">
        <v>39350</v>
      </c>
      <c r="B188" s="5">
        <f>VLOOKUP($A188,'Daily adjusted prices'!$C$5:$D$528,2,FALSE)</f>
        <v>7869.52</v>
      </c>
      <c r="C188" s="38">
        <f t="shared" si="5"/>
        <v>6.1015397209698632E-3</v>
      </c>
      <c r="D188" s="38"/>
      <c r="E188" s="38"/>
      <c r="F188" s="38"/>
      <c r="V188"/>
      <c r="W188"/>
      <c r="X188"/>
    </row>
    <row r="189" spans="1:24" x14ac:dyDescent="0.25">
      <c r="A189" s="4">
        <v>39351</v>
      </c>
      <c r="B189" s="5">
        <f>VLOOKUP($A189,'Daily adjusted prices'!$C$5:$D$528,2,FALSE)</f>
        <v>7902.07</v>
      </c>
      <c r="C189" s="38">
        <f t="shared" si="5"/>
        <v>4.1276810029785872E-3</v>
      </c>
      <c r="D189" s="38"/>
      <c r="E189" s="38"/>
      <c r="F189" s="38"/>
      <c r="V189"/>
      <c r="W189"/>
      <c r="X189"/>
    </row>
    <row r="190" spans="1:24" x14ac:dyDescent="0.25">
      <c r="A190" s="4">
        <v>39352</v>
      </c>
      <c r="B190" s="5">
        <f>VLOOKUP($A190,'Daily adjusted prices'!$C$5:$D$528,2,FALSE)</f>
        <v>7925.05</v>
      </c>
      <c r="C190" s="38">
        <f t="shared" si="5"/>
        <v>2.9038784249131016E-3</v>
      </c>
      <c r="D190" s="38"/>
      <c r="E190" s="38"/>
      <c r="F190" s="38"/>
      <c r="V190"/>
      <c r="W190"/>
      <c r="X190"/>
    </row>
    <row r="191" spans="1:24" x14ac:dyDescent="0.25">
      <c r="A191" s="4">
        <v>39353</v>
      </c>
      <c r="B191" s="5">
        <f>VLOOKUP($A191,'Daily adjusted prices'!$C$5:$D$528,2,FALSE)</f>
        <v>7926.96</v>
      </c>
      <c r="C191" s="38">
        <f t="shared" si="5"/>
        <v>2.4097890541873831E-4</v>
      </c>
      <c r="D191" s="38"/>
      <c r="E191" s="38"/>
      <c r="F191" s="38"/>
      <c r="V191"/>
      <c r="W191"/>
      <c r="X191"/>
    </row>
    <row r="192" spans="1:24" x14ac:dyDescent="0.25">
      <c r="A192" s="4">
        <v>39356</v>
      </c>
      <c r="B192" s="5">
        <f>VLOOKUP($A192,'Daily adjusted prices'!$C$5:$D$528,2,FALSE)</f>
        <v>8045.68</v>
      </c>
      <c r="C192" s="38">
        <f t="shared" si="5"/>
        <v>1.4865693624632271E-2</v>
      </c>
      <c r="D192" s="38"/>
      <c r="E192" s="38"/>
      <c r="F192" s="38"/>
      <c r="V192"/>
      <c r="W192"/>
      <c r="X192"/>
    </row>
    <row r="193" spans="1:24" x14ac:dyDescent="0.25">
      <c r="A193" s="4">
        <v>39357</v>
      </c>
      <c r="B193" s="5">
        <f>VLOOKUP($A193,'Daily adjusted prices'!$C$5:$D$528,2,FALSE)</f>
        <v>8064.82</v>
      </c>
      <c r="C193" s="38">
        <f t="shared" si="5"/>
        <v>2.3760912454690855E-3</v>
      </c>
      <c r="D193" s="38"/>
      <c r="E193" s="38"/>
      <c r="F193" s="38"/>
      <c r="V193"/>
      <c r="W193"/>
      <c r="X193"/>
    </row>
    <row r="194" spans="1:24" x14ac:dyDescent="0.25">
      <c r="A194" s="4">
        <v>39358</v>
      </c>
      <c r="B194" s="5">
        <f>VLOOKUP($A194,'Daily adjusted prices'!$C$5:$D$528,2,FALSE)</f>
        <v>7955.68</v>
      </c>
      <c r="C194" s="38">
        <f t="shared" si="5"/>
        <v>-1.3625253701087617E-2</v>
      </c>
      <c r="D194" s="38"/>
      <c r="E194" s="38"/>
      <c r="F194" s="38"/>
      <c r="V194"/>
      <c r="W194"/>
      <c r="X194"/>
    </row>
    <row r="195" spans="1:24" x14ac:dyDescent="0.25">
      <c r="A195" s="4">
        <v>39359</v>
      </c>
      <c r="B195" s="5">
        <f>VLOOKUP($A195,'Daily adjusted prices'!$C$5:$D$528,2,FALSE)</f>
        <v>7984.41</v>
      </c>
      <c r="C195" s="38">
        <f t="shared" si="5"/>
        <v>3.6047514299295314E-3</v>
      </c>
      <c r="D195" s="38"/>
      <c r="E195" s="38"/>
      <c r="F195" s="38"/>
      <c r="V195"/>
      <c r="W195"/>
      <c r="X195"/>
    </row>
    <row r="196" spans="1:24" x14ac:dyDescent="0.25">
      <c r="A196" s="4">
        <v>39360</v>
      </c>
      <c r="B196" s="5">
        <f>VLOOKUP($A196,'Daily adjusted prices'!$C$5:$D$528,2,FALSE)</f>
        <v>7997.81</v>
      </c>
      <c r="C196" s="38">
        <f t="shared" si="5"/>
        <v>1.6768638073964212E-3</v>
      </c>
      <c r="D196" s="38"/>
      <c r="E196" s="38"/>
      <c r="F196" s="38"/>
      <c r="V196"/>
      <c r="W196"/>
      <c r="X196"/>
    </row>
    <row r="197" spans="1:24" x14ac:dyDescent="0.25">
      <c r="A197" s="4">
        <v>39363</v>
      </c>
      <c r="B197" s="5">
        <f>VLOOKUP($A197,'Daily adjusted prices'!$C$5:$D$528,2,FALSE)</f>
        <v>7951.86</v>
      </c>
      <c r="C197" s="38">
        <f t="shared" si="5"/>
        <v>-5.761890637976083E-3</v>
      </c>
      <c r="D197" s="38"/>
      <c r="E197" s="38"/>
      <c r="F197" s="38"/>
      <c r="V197"/>
      <c r="W197"/>
      <c r="X197"/>
    </row>
    <row r="198" spans="1:24" x14ac:dyDescent="0.25">
      <c r="A198" s="4">
        <v>39364</v>
      </c>
      <c r="B198" s="5">
        <f>VLOOKUP($A198,'Daily adjusted prices'!$C$5:$D$528,2,FALSE)</f>
        <v>8045.68</v>
      </c>
      <c r="C198" s="38">
        <f t="shared" ref="C198:C261" si="6">LN(B198/B197)</f>
        <v>1.1729437856268692E-2</v>
      </c>
      <c r="D198" s="38"/>
      <c r="E198" s="38"/>
      <c r="F198" s="38"/>
      <c r="V198"/>
      <c r="W198"/>
      <c r="X198"/>
    </row>
    <row r="199" spans="1:24" x14ac:dyDescent="0.25">
      <c r="A199" s="4">
        <v>39365</v>
      </c>
      <c r="B199" s="5">
        <f>VLOOKUP($A199,'Daily adjusted prices'!$C$5:$D$528,2,FALSE)</f>
        <v>8005.47</v>
      </c>
      <c r="C199" s="38">
        <f t="shared" si="6"/>
        <v>-5.0102433924533408E-3</v>
      </c>
      <c r="D199" s="38"/>
      <c r="E199" s="38"/>
      <c r="F199" s="38"/>
      <c r="V199"/>
      <c r="W199"/>
      <c r="X199"/>
    </row>
    <row r="200" spans="1:24" x14ac:dyDescent="0.25">
      <c r="A200" s="4">
        <v>39366</v>
      </c>
      <c r="B200" s="5">
        <f>VLOOKUP($A200,'Daily adjusted prices'!$C$5:$D$528,2,FALSE)</f>
        <v>7965.26</v>
      </c>
      <c r="C200" s="38">
        <f t="shared" si="6"/>
        <v>-5.03547238775364E-3</v>
      </c>
      <c r="D200" s="38"/>
      <c r="E200" s="38"/>
      <c r="F200" s="38"/>
      <c r="V200"/>
      <c r="W200"/>
      <c r="X200"/>
    </row>
    <row r="201" spans="1:24" x14ac:dyDescent="0.25">
      <c r="A201" s="4">
        <v>39367</v>
      </c>
      <c r="B201" s="5">
        <f>VLOOKUP($A201,'Daily adjusted prices'!$C$5:$D$528,2,FALSE)</f>
        <v>7856.12</v>
      </c>
      <c r="C201" s="38">
        <f t="shared" si="6"/>
        <v>-1.3796739756963336E-2</v>
      </c>
      <c r="D201" s="38"/>
      <c r="E201" s="38"/>
      <c r="F201" s="38"/>
      <c r="V201"/>
      <c r="W201"/>
      <c r="X201"/>
    </row>
    <row r="202" spans="1:24" x14ac:dyDescent="0.25">
      <c r="A202" s="4">
        <v>39370</v>
      </c>
      <c r="B202" s="5">
        <f>VLOOKUP($A202,'Daily adjusted prices'!$C$5:$D$528,2,FALSE)</f>
        <v>7815.91</v>
      </c>
      <c r="C202" s="38">
        <f t="shared" si="6"/>
        <v>-5.1314460517531317E-3</v>
      </c>
      <c r="D202" s="38"/>
      <c r="E202" s="38"/>
      <c r="F202" s="38"/>
      <c r="V202"/>
      <c r="W202"/>
      <c r="X202"/>
    </row>
    <row r="203" spans="1:24" x14ac:dyDescent="0.25">
      <c r="A203" s="4">
        <v>39371</v>
      </c>
      <c r="B203" s="5">
        <f>VLOOKUP($A203,'Daily adjusted prices'!$C$5:$D$528,2,FALSE)</f>
        <v>7806.34</v>
      </c>
      <c r="C203" s="38">
        <f t="shared" si="6"/>
        <v>-1.2251757841657872E-3</v>
      </c>
      <c r="D203" s="38"/>
      <c r="E203" s="38"/>
      <c r="F203" s="38"/>
      <c r="V203"/>
      <c r="W203"/>
      <c r="X203"/>
    </row>
    <row r="204" spans="1:24" x14ac:dyDescent="0.25">
      <c r="A204" s="4">
        <v>39372</v>
      </c>
      <c r="B204" s="5">
        <f>VLOOKUP($A204,'Daily adjusted prices'!$C$5:$D$528,2,FALSE)</f>
        <v>7850.38</v>
      </c>
      <c r="C204" s="38">
        <f t="shared" si="6"/>
        <v>5.6257142173484539E-3</v>
      </c>
      <c r="D204" s="38"/>
      <c r="E204" s="38"/>
      <c r="F204" s="38"/>
      <c r="V204"/>
      <c r="W204"/>
      <c r="X204"/>
    </row>
    <row r="205" spans="1:24" x14ac:dyDescent="0.25">
      <c r="A205" s="4">
        <v>39373</v>
      </c>
      <c r="B205" s="5">
        <f>VLOOKUP($A205,'Daily adjusted prices'!$C$5:$D$528,2,FALSE)</f>
        <v>7810.16</v>
      </c>
      <c r="C205" s="38">
        <f t="shared" si="6"/>
        <v>-5.1364880685712475E-3</v>
      </c>
      <c r="D205" s="38"/>
      <c r="E205" s="38"/>
      <c r="F205" s="38"/>
      <c r="V205"/>
      <c r="W205"/>
      <c r="X205"/>
    </row>
    <row r="206" spans="1:24" x14ac:dyDescent="0.25">
      <c r="A206" s="4">
        <v>39374</v>
      </c>
      <c r="B206" s="5">
        <f>VLOOKUP($A206,'Daily adjusted prices'!$C$5:$D$528,2,FALSE)</f>
        <v>7666.56</v>
      </c>
      <c r="C206" s="38">
        <f t="shared" si="6"/>
        <v>-1.8557436076671267E-2</v>
      </c>
      <c r="D206" s="38"/>
      <c r="E206" s="38"/>
      <c r="F206" s="38"/>
      <c r="V206"/>
      <c r="W206"/>
      <c r="X206"/>
    </row>
    <row r="207" spans="1:24" x14ac:dyDescent="0.25">
      <c r="A207" s="4">
        <v>39377</v>
      </c>
      <c r="B207" s="5">
        <f>VLOOKUP($A207,'Daily adjusted prices'!$C$5:$D$528,2,FALSE)</f>
        <v>7691.45</v>
      </c>
      <c r="C207" s="38">
        <f t="shared" si="6"/>
        <v>3.2413081891929951E-3</v>
      </c>
      <c r="D207" s="38"/>
      <c r="E207" s="38"/>
      <c r="F207" s="38"/>
      <c r="V207"/>
      <c r="W207"/>
      <c r="X207"/>
    </row>
    <row r="208" spans="1:24" x14ac:dyDescent="0.25">
      <c r="A208" s="4">
        <v>39378</v>
      </c>
      <c r="B208" s="5">
        <f>VLOOKUP($A208,'Daily adjusted prices'!$C$5:$D$528,2,FALSE)</f>
        <v>7750.81</v>
      </c>
      <c r="C208" s="38">
        <f t="shared" si="6"/>
        <v>7.6880317228904095E-3</v>
      </c>
      <c r="D208" s="38"/>
      <c r="E208" s="38"/>
      <c r="F208" s="38"/>
      <c r="V208"/>
      <c r="W208"/>
      <c r="X208"/>
    </row>
    <row r="209" spans="1:24" x14ac:dyDescent="0.25">
      <c r="A209" s="4">
        <v>39379</v>
      </c>
      <c r="B209" s="5">
        <f>VLOOKUP($A209,'Daily adjusted prices'!$C$5:$D$528,2,FALSE)</f>
        <v>7702.94</v>
      </c>
      <c r="C209" s="38">
        <f t="shared" si="6"/>
        <v>-6.1952798654144282E-3</v>
      </c>
      <c r="D209" s="38"/>
      <c r="E209" s="38"/>
      <c r="F209" s="38"/>
      <c r="V209"/>
      <c r="W209"/>
      <c r="X209"/>
    </row>
    <row r="210" spans="1:24" x14ac:dyDescent="0.25">
      <c r="A210" s="4">
        <v>39380</v>
      </c>
      <c r="B210" s="5">
        <f>VLOOKUP($A210,'Daily adjusted prices'!$C$5:$D$528,2,FALSE)</f>
        <v>7689.54</v>
      </c>
      <c r="C210" s="38">
        <f t="shared" si="6"/>
        <v>-1.7411103844391612E-3</v>
      </c>
      <c r="D210" s="38"/>
      <c r="E210" s="38"/>
      <c r="F210" s="38"/>
      <c r="V210"/>
      <c r="W210"/>
      <c r="X210"/>
    </row>
    <row r="211" spans="1:24" x14ac:dyDescent="0.25">
      <c r="A211" s="4">
        <v>39381</v>
      </c>
      <c r="B211" s="5">
        <f>VLOOKUP($A211,'Daily adjusted prices'!$C$5:$D$528,2,FALSE)</f>
        <v>7731.66</v>
      </c>
      <c r="C211" s="38">
        <f t="shared" si="6"/>
        <v>5.462623497424865E-3</v>
      </c>
      <c r="D211" s="38"/>
      <c r="E211" s="38"/>
      <c r="F211" s="38"/>
      <c r="V211"/>
      <c r="W211"/>
      <c r="X211"/>
    </row>
    <row r="212" spans="1:24" x14ac:dyDescent="0.25">
      <c r="A212" s="4">
        <v>39384</v>
      </c>
      <c r="B212" s="5">
        <f>VLOOKUP($A212,'Daily adjusted prices'!$C$5:$D$528,2,FALSE)</f>
        <v>7766.13</v>
      </c>
      <c r="C212" s="38">
        <f t="shared" si="6"/>
        <v>4.4483835232436266E-3</v>
      </c>
      <c r="D212" s="38"/>
      <c r="E212" s="38"/>
      <c r="F212" s="38"/>
      <c r="V212"/>
      <c r="W212"/>
      <c r="X212"/>
    </row>
    <row r="213" spans="1:24" x14ac:dyDescent="0.25">
      <c r="A213" s="4">
        <v>39385</v>
      </c>
      <c r="B213" s="5">
        <f>VLOOKUP($A213,'Daily adjusted prices'!$C$5:$D$528,2,FALSE)</f>
        <v>7750.81</v>
      </c>
      <c r="C213" s="38">
        <f t="shared" si="6"/>
        <v>-1.974616770814942E-3</v>
      </c>
      <c r="D213" s="38"/>
      <c r="E213" s="38"/>
      <c r="F213" s="38"/>
      <c r="V213"/>
      <c r="W213"/>
      <c r="X213"/>
    </row>
    <row r="214" spans="1:24" x14ac:dyDescent="0.25">
      <c r="A214" s="4">
        <v>39386</v>
      </c>
      <c r="B214" s="5">
        <f>VLOOKUP($A214,'Daily adjusted prices'!$C$5:$D$528,2,FALSE)</f>
        <v>7881.01</v>
      </c>
      <c r="C214" s="38">
        <f t="shared" si="6"/>
        <v>1.6658714212357928E-2</v>
      </c>
      <c r="D214" s="38"/>
      <c r="E214" s="38"/>
      <c r="F214" s="38"/>
      <c r="V214"/>
      <c r="W214"/>
      <c r="X214"/>
    </row>
    <row r="215" spans="1:24" x14ac:dyDescent="0.25">
      <c r="A215" s="4">
        <v>39387</v>
      </c>
      <c r="B215" s="5">
        <f>VLOOKUP($A215,'Daily adjusted prices'!$C$5:$D$528,2,FALSE)</f>
        <v>7724</v>
      </c>
      <c r="C215" s="38">
        <f t="shared" si="6"/>
        <v>-2.0123703678947807E-2</v>
      </c>
      <c r="D215" s="38"/>
      <c r="E215" s="38"/>
      <c r="F215" s="38"/>
      <c r="V215"/>
      <c r="W215"/>
      <c r="X215"/>
    </row>
    <row r="216" spans="1:24" x14ac:dyDescent="0.25">
      <c r="A216" s="4">
        <v>39388</v>
      </c>
      <c r="B216" s="5">
        <f>VLOOKUP($A216,'Daily adjusted prices'!$C$5:$D$528,2,FALSE)</f>
        <v>7722.09</v>
      </c>
      <c r="C216" s="38">
        <f t="shared" si="6"/>
        <v>-2.4731178048749137E-4</v>
      </c>
      <c r="D216" s="38"/>
      <c r="E216" s="38"/>
      <c r="F216" s="38"/>
      <c r="V216"/>
      <c r="W216"/>
      <c r="X216"/>
    </row>
    <row r="217" spans="1:24" x14ac:dyDescent="0.25">
      <c r="A217" s="4">
        <v>39391</v>
      </c>
      <c r="B217" s="5">
        <f>VLOOKUP($A217,'Daily adjusted prices'!$C$5:$D$528,2,FALSE)</f>
        <v>7697.2</v>
      </c>
      <c r="C217" s="38">
        <f t="shared" si="6"/>
        <v>-3.2284264215136789E-3</v>
      </c>
      <c r="D217" s="38"/>
      <c r="E217" s="38"/>
      <c r="F217" s="38"/>
      <c r="V217"/>
      <c r="W217"/>
      <c r="X217"/>
    </row>
    <row r="218" spans="1:24" x14ac:dyDescent="0.25">
      <c r="A218" s="4">
        <v>39392</v>
      </c>
      <c r="B218" s="5">
        <f>VLOOKUP($A218,'Daily adjusted prices'!$C$5:$D$528,2,FALSE)</f>
        <v>7693.37</v>
      </c>
      <c r="C218" s="38">
        <f t="shared" si="6"/>
        <v>-4.9770737263945099E-4</v>
      </c>
      <c r="D218" s="38"/>
      <c r="E218" s="38"/>
      <c r="F218" s="38"/>
      <c r="V218"/>
      <c r="W218"/>
      <c r="X218"/>
    </row>
    <row r="219" spans="1:24" x14ac:dyDescent="0.25">
      <c r="A219" s="4">
        <v>39393</v>
      </c>
      <c r="B219" s="5">
        <f>VLOOKUP($A219,'Daily adjusted prices'!$C$5:$D$528,2,FALSE)</f>
        <v>7482.75</v>
      </c>
      <c r="C219" s="38">
        <f t="shared" si="6"/>
        <v>-2.7758547512038292E-2</v>
      </c>
      <c r="D219" s="38"/>
      <c r="E219" s="38"/>
      <c r="F219" s="38"/>
      <c r="V219"/>
      <c r="W219"/>
      <c r="X219"/>
    </row>
    <row r="220" spans="1:24" x14ac:dyDescent="0.25">
      <c r="A220" s="4">
        <v>39394</v>
      </c>
      <c r="B220" s="5">
        <f>VLOOKUP($A220,'Daily adjusted prices'!$C$5:$D$528,2,FALSE)</f>
        <v>7471.26</v>
      </c>
      <c r="C220" s="38">
        <f t="shared" si="6"/>
        <v>-1.5367118600456151E-3</v>
      </c>
      <c r="D220" s="38"/>
      <c r="E220" s="38"/>
      <c r="F220" s="38"/>
      <c r="V220"/>
      <c r="W220"/>
      <c r="X220"/>
    </row>
    <row r="221" spans="1:24" x14ac:dyDescent="0.25">
      <c r="A221" s="4">
        <v>39395</v>
      </c>
      <c r="B221" s="5">
        <f>VLOOKUP($A221,'Daily adjusted prices'!$C$5:$D$528,2,FALSE)</f>
        <v>7348.71</v>
      </c>
      <c r="C221" s="38">
        <f t="shared" si="6"/>
        <v>-1.6538872002598147E-2</v>
      </c>
      <c r="D221" s="38"/>
      <c r="E221" s="38"/>
      <c r="F221" s="38"/>
      <c r="V221"/>
      <c r="W221"/>
      <c r="X221"/>
    </row>
    <row r="222" spans="1:24" x14ac:dyDescent="0.25">
      <c r="A222" s="4">
        <v>39398</v>
      </c>
      <c r="B222" s="5">
        <f>VLOOKUP($A222,'Daily adjusted prices'!$C$5:$D$528,2,FALSE)</f>
        <v>7323.82</v>
      </c>
      <c r="C222" s="38">
        <f t="shared" si="6"/>
        <v>-3.3927378407192475E-3</v>
      </c>
      <c r="D222" s="38"/>
      <c r="E222" s="38"/>
      <c r="F222" s="38"/>
      <c r="V222"/>
      <c r="W222"/>
      <c r="X222"/>
    </row>
    <row r="223" spans="1:24" x14ac:dyDescent="0.25">
      <c r="A223" s="4">
        <v>39399</v>
      </c>
      <c r="B223" s="5">
        <f>VLOOKUP($A223,'Daily adjusted prices'!$C$5:$D$528,2,FALSE)</f>
        <v>7507.64</v>
      </c>
      <c r="C223" s="38">
        <f t="shared" si="6"/>
        <v>2.4789118943897889E-2</v>
      </c>
      <c r="D223" s="38"/>
      <c r="E223" s="38"/>
      <c r="F223" s="38"/>
      <c r="V223"/>
      <c r="W223"/>
      <c r="X223"/>
    </row>
    <row r="224" spans="1:24" x14ac:dyDescent="0.25">
      <c r="A224" s="4">
        <v>39400</v>
      </c>
      <c r="B224" s="5">
        <f>VLOOKUP($A224,'Daily adjusted prices'!$C$5:$D$528,2,FALSE)</f>
        <v>7469.34</v>
      </c>
      <c r="C224" s="38">
        <f t="shared" si="6"/>
        <v>-5.1145268924456177E-3</v>
      </c>
      <c r="D224" s="38"/>
      <c r="E224" s="38"/>
      <c r="F224" s="38"/>
      <c r="V224"/>
      <c r="W224"/>
      <c r="X224"/>
    </row>
    <row r="225" spans="1:24" x14ac:dyDescent="0.25">
      <c r="A225" s="4">
        <v>39401</v>
      </c>
      <c r="B225" s="5">
        <f>VLOOKUP($A225,'Daily adjusted prices'!$C$5:$D$528,2,FALSE)</f>
        <v>7335.31</v>
      </c>
      <c r="C225" s="38">
        <f t="shared" si="6"/>
        <v>-1.8106968003776359E-2</v>
      </c>
      <c r="D225" s="38"/>
      <c r="E225" s="38"/>
      <c r="F225" s="38"/>
      <c r="V225"/>
      <c r="W225"/>
      <c r="X225"/>
    </row>
    <row r="226" spans="1:24" x14ac:dyDescent="0.25">
      <c r="A226" s="4">
        <v>39402</v>
      </c>
      <c r="B226" s="5">
        <f>VLOOKUP($A226,'Daily adjusted prices'!$C$5:$D$528,2,FALSE)</f>
        <v>7400.41</v>
      </c>
      <c r="C226" s="38">
        <f t="shared" si="6"/>
        <v>8.8357302568044908E-3</v>
      </c>
      <c r="D226" s="38"/>
      <c r="E226" s="38"/>
      <c r="F226" s="38"/>
      <c r="V226"/>
      <c r="W226"/>
      <c r="X226"/>
    </row>
    <row r="227" spans="1:24" x14ac:dyDescent="0.25">
      <c r="A227" s="4">
        <v>39405</v>
      </c>
      <c r="B227" s="5">
        <f>VLOOKUP($A227,'Daily adjusted prices'!$C$5:$D$528,2,FALSE)</f>
        <v>7306.59</v>
      </c>
      <c r="C227" s="38">
        <f t="shared" si="6"/>
        <v>-1.2758723424780299E-2</v>
      </c>
      <c r="D227" s="38"/>
      <c r="E227" s="38"/>
      <c r="F227" s="38"/>
      <c r="V227"/>
      <c r="W227"/>
      <c r="X227"/>
    </row>
    <row r="228" spans="1:24" x14ac:dyDescent="0.25">
      <c r="A228" s="4">
        <v>39406</v>
      </c>
      <c r="B228" s="5">
        <f>VLOOKUP($A228,'Daily adjusted prices'!$C$5:$D$528,2,FALSE)</f>
        <v>7283.62</v>
      </c>
      <c r="C228" s="38">
        <f t="shared" si="6"/>
        <v>-3.1486892892580143E-3</v>
      </c>
      <c r="D228" s="38"/>
      <c r="E228" s="38"/>
      <c r="F228" s="38"/>
      <c r="V228"/>
      <c r="W228"/>
      <c r="X228"/>
    </row>
    <row r="229" spans="1:24" x14ac:dyDescent="0.25">
      <c r="A229" s="4">
        <v>39407</v>
      </c>
      <c r="B229" s="5">
        <f>VLOOKUP($A229,'Daily adjusted prices'!$C$5:$D$528,2,FALSE)</f>
        <v>7117.04</v>
      </c>
      <c r="C229" s="38">
        <f t="shared" si="6"/>
        <v>-2.3136082719677077E-2</v>
      </c>
      <c r="D229" s="38"/>
      <c r="E229" s="38"/>
      <c r="F229" s="38"/>
      <c r="V229"/>
      <c r="W229"/>
      <c r="X229"/>
    </row>
    <row r="230" spans="1:24" x14ac:dyDescent="0.25">
      <c r="A230" s="4">
        <v>39409</v>
      </c>
      <c r="B230" s="5">
        <f>VLOOKUP($A230,'Daily adjusted prices'!$C$5:$D$528,2,FALSE)</f>
        <v>7212.77</v>
      </c>
      <c r="C230" s="38">
        <f t="shared" si="6"/>
        <v>1.3361157495219792E-2</v>
      </c>
      <c r="D230" s="38"/>
      <c r="E230" s="38"/>
      <c r="F230" s="38"/>
      <c r="V230"/>
      <c r="W230"/>
      <c r="X230"/>
    </row>
    <row r="231" spans="1:24" x14ac:dyDescent="0.25">
      <c r="A231" s="4">
        <v>39412</v>
      </c>
      <c r="B231" s="5">
        <f>VLOOKUP($A231,'Daily adjusted prices'!$C$5:$D$528,2,FALSE)</f>
        <v>7032.79</v>
      </c>
      <c r="C231" s="38">
        <f t="shared" si="6"/>
        <v>-2.5269568497160499E-2</v>
      </c>
      <c r="D231" s="38"/>
      <c r="E231" s="38"/>
      <c r="F231" s="38"/>
      <c r="V231"/>
      <c r="W231"/>
      <c r="X231"/>
    </row>
    <row r="232" spans="1:24" x14ac:dyDescent="0.25">
      <c r="A232" s="4">
        <v>39413</v>
      </c>
      <c r="B232" s="5">
        <f>VLOOKUP($A232,'Daily adjusted prices'!$C$5:$D$528,2,FALSE)</f>
        <v>7170.65</v>
      </c>
      <c r="C232" s="38">
        <f t="shared" si="6"/>
        <v>1.9412808366581557E-2</v>
      </c>
      <c r="D232" s="38"/>
      <c r="E232" s="38"/>
      <c r="F232" s="38"/>
      <c r="V232"/>
      <c r="W232"/>
      <c r="X232"/>
    </row>
    <row r="233" spans="1:24" x14ac:dyDescent="0.25">
      <c r="A233" s="4">
        <v>39414</v>
      </c>
      <c r="B233" s="5">
        <f>VLOOKUP($A233,'Daily adjusted prices'!$C$5:$D$528,2,FALSE)</f>
        <v>7364.04</v>
      </c>
      <c r="C233" s="38">
        <f t="shared" si="6"/>
        <v>2.6612389174973876E-2</v>
      </c>
      <c r="D233" s="38"/>
      <c r="E233" s="38"/>
      <c r="F233" s="38"/>
      <c r="V233"/>
      <c r="W233"/>
      <c r="X233"/>
    </row>
    <row r="234" spans="1:24" x14ac:dyDescent="0.25">
      <c r="A234" s="4">
        <v>39415</v>
      </c>
      <c r="B234" s="5">
        <f>VLOOKUP($A234,'Daily adjusted prices'!$C$5:$D$528,2,FALSE)</f>
        <v>7302.77</v>
      </c>
      <c r="C234" s="38">
        <f t="shared" si="6"/>
        <v>-8.3549669511904599E-3</v>
      </c>
      <c r="D234" s="38"/>
      <c r="E234" s="38"/>
      <c r="F234" s="38"/>
      <c r="V234"/>
      <c r="W234"/>
      <c r="X234"/>
    </row>
    <row r="235" spans="1:24" x14ac:dyDescent="0.25">
      <c r="A235" s="4">
        <v>39416</v>
      </c>
      <c r="B235" s="5">
        <f>VLOOKUP($A235,'Daily adjusted prices'!$C$5:$D$528,2,FALSE)</f>
        <v>7331.48</v>
      </c>
      <c r="C235" s="38">
        <f t="shared" si="6"/>
        <v>3.9236772411444486E-3</v>
      </c>
      <c r="D235" s="38"/>
      <c r="E235" s="38"/>
      <c r="F235" s="38"/>
      <c r="V235"/>
      <c r="W235"/>
      <c r="X235"/>
    </row>
    <row r="236" spans="1:24" x14ac:dyDescent="0.25">
      <c r="A236" s="4">
        <v>39419</v>
      </c>
      <c r="B236" s="5">
        <f>VLOOKUP($A236,'Daily adjusted prices'!$C$5:$D$528,2,FALSE)</f>
        <v>7071.08</v>
      </c>
      <c r="C236" s="38">
        <f t="shared" si="6"/>
        <v>-3.6164179101457979E-2</v>
      </c>
      <c r="D236" s="38"/>
      <c r="E236" s="38"/>
      <c r="F236" s="38"/>
      <c r="V236"/>
      <c r="W236"/>
      <c r="X236"/>
    </row>
    <row r="237" spans="1:24" x14ac:dyDescent="0.25">
      <c r="A237" s="4">
        <v>39420</v>
      </c>
      <c r="B237" s="5">
        <f>VLOOKUP($A237,'Daily adjusted prices'!$C$5:$D$528,2,FALSE)</f>
        <v>6940.88</v>
      </c>
      <c r="C237" s="38">
        <f t="shared" si="6"/>
        <v>-1.8584658742237786E-2</v>
      </c>
      <c r="D237" s="38"/>
      <c r="E237" s="38"/>
      <c r="F237" s="38"/>
      <c r="V237"/>
      <c r="W237"/>
      <c r="X237"/>
    </row>
    <row r="238" spans="1:24" x14ac:dyDescent="0.25">
      <c r="A238" s="4">
        <v>39421</v>
      </c>
      <c r="B238" s="5">
        <f>VLOOKUP($A238,'Daily adjusted prices'!$C$5:$D$528,2,FALSE)</f>
        <v>7028.96</v>
      </c>
      <c r="C238" s="38">
        <f t="shared" si="6"/>
        <v>1.2610189834795858E-2</v>
      </c>
      <c r="D238" s="38"/>
      <c r="E238" s="38"/>
      <c r="F238" s="38"/>
      <c r="V238"/>
      <c r="W238"/>
      <c r="X238"/>
    </row>
    <row r="239" spans="1:24" x14ac:dyDescent="0.25">
      <c r="A239" s="4">
        <v>39422</v>
      </c>
      <c r="B239" s="5">
        <f>VLOOKUP($A239,'Daily adjusted prices'!$C$5:$D$528,2,FALSE)</f>
        <v>7134.27</v>
      </c>
      <c r="C239" s="38">
        <f t="shared" si="6"/>
        <v>1.4871175683056131E-2</v>
      </c>
      <c r="D239" s="38"/>
      <c r="E239" s="38"/>
      <c r="F239" s="38"/>
      <c r="V239"/>
      <c r="W239"/>
      <c r="X239"/>
    </row>
    <row r="240" spans="1:24" x14ac:dyDescent="0.25">
      <c r="A240" s="4">
        <v>39423</v>
      </c>
      <c r="B240" s="5">
        <f>VLOOKUP($A240,'Daily adjusted prices'!$C$5:$D$528,2,FALSE)</f>
        <v>7128.52</v>
      </c>
      <c r="C240" s="38">
        <f t="shared" si="6"/>
        <v>-8.0629390343841623E-4</v>
      </c>
      <c r="D240" s="38"/>
      <c r="E240" s="38"/>
      <c r="F240" s="38"/>
      <c r="V240"/>
      <c r="W240"/>
      <c r="X240"/>
    </row>
    <row r="241" spans="1:24" x14ac:dyDescent="0.25">
      <c r="A241" s="4">
        <v>39426</v>
      </c>
      <c r="B241" s="5">
        <f>VLOOKUP($A241,'Daily adjusted prices'!$C$5:$D$528,2,FALSE)</f>
        <v>7162.99</v>
      </c>
      <c r="C241" s="38">
        <f t="shared" si="6"/>
        <v>4.8238523209596451E-3</v>
      </c>
      <c r="D241" s="38"/>
      <c r="E241" s="38"/>
      <c r="F241" s="38"/>
      <c r="V241"/>
      <c r="W241"/>
      <c r="X241"/>
    </row>
    <row r="242" spans="1:24" x14ac:dyDescent="0.25">
      <c r="A242" s="4">
        <v>39427</v>
      </c>
      <c r="B242" s="5">
        <f>VLOOKUP($A242,'Daily adjusted prices'!$C$5:$D$528,2,FALSE)</f>
        <v>7090.23</v>
      </c>
      <c r="C242" s="38">
        <f t="shared" si="6"/>
        <v>-1.0209711493951291E-2</v>
      </c>
      <c r="D242" s="38"/>
      <c r="E242" s="38"/>
      <c r="F242" s="38"/>
      <c r="V242"/>
      <c r="W242"/>
      <c r="X242"/>
    </row>
    <row r="243" spans="1:24" x14ac:dyDescent="0.25">
      <c r="A243" s="4">
        <v>39428</v>
      </c>
      <c r="B243" s="5">
        <f>VLOOKUP($A243,'Daily adjusted prices'!$C$5:$D$528,2,FALSE)</f>
        <v>7132.35</v>
      </c>
      <c r="C243" s="38">
        <f t="shared" si="6"/>
        <v>5.9229933158711206E-3</v>
      </c>
      <c r="D243" s="38"/>
      <c r="E243" s="38"/>
      <c r="F243" s="38"/>
      <c r="V243"/>
      <c r="W243"/>
      <c r="X243"/>
    </row>
    <row r="244" spans="1:24" x14ac:dyDescent="0.25">
      <c r="A244" s="4">
        <v>39429</v>
      </c>
      <c r="B244" s="5">
        <f>VLOOKUP($A244,'Daily adjusted prices'!$C$5:$D$528,2,FALSE)</f>
        <v>7195.54</v>
      </c>
      <c r="C244" s="38">
        <f t="shared" si="6"/>
        <v>8.8206162524317455E-3</v>
      </c>
      <c r="D244" s="38"/>
      <c r="E244" s="38"/>
      <c r="F244" s="38"/>
      <c r="V244"/>
      <c r="W244"/>
      <c r="X244"/>
    </row>
    <row r="245" spans="1:24" x14ac:dyDescent="0.25">
      <c r="A245" s="4">
        <v>39430</v>
      </c>
      <c r="B245" s="5">
        <f>VLOOKUP($A245,'Daily adjusted prices'!$C$5:$D$528,2,FALSE)</f>
        <v>7067.25</v>
      </c>
      <c r="C245" s="38">
        <f t="shared" si="6"/>
        <v>-1.7989952869750907E-2</v>
      </c>
      <c r="D245" s="38"/>
      <c r="E245" s="38"/>
      <c r="F245" s="38"/>
      <c r="V245"/>
      <c r="W245"/>
      <c r="X245"/>
    </row>
    <row r="246" spans="1:24" x14ac:dyDescent="0.25">
      <c r="A246" s="4">
        <v>39433</v>
      </c>
      <c r="B246" s="5">
        <f>VLOOKUP($A246,'Daily adjusted prices'!$C$5:$D$528,2,FALSE)</f>
        <v>6984.92</v>
      </c>
      <c r="C246" s="38">
        <f t="shared" si="6"/>
        <v>-1.1717897243315813E-2</v>
      </c>
      <c r="D246" s="38"/>
      <c r="E246" s="38"/>
      <c r="F246" s="38"/>
      <c r="V246"/>
      <c r="W246"/>
      <c r="X246"/>
    </row>
    <row r="247" spans="1:24" x14ac:dyDescent="0.25">
      <c r="A247" s="4">
        <v>39434</v>
      </c>
      <c r="B247" s="5">
        <f>VLOOKUP($A247,'Daily adjusted prices'!$C$5:$D$528,2,FALSE)</f>
        <v>7046.19</v>
      </c>
      <c r="C247" s="38">
        <f t="shared" si="6"/>
        <v>8.7335056802286901E-3</v>
      </c>
      <c r="D247" s="38"/>
      <c r="E247" s="38"/>
      <c r="F247" s="38"/>
      <c r="V247"/>
      <c r="W247"/>
      <c r="X247"/>
    </row>
    <row r="248" spans="1:24" x14ac:dyDescent="0.25">
      <c r="A248" s="4">
        <v>39435</v>
      </c>
      <c r="B248" s="5">
        <f>VLOOKUP($A248,'Daily adjusted prices'!$C$5:$D$528,2,FALSE)</f>
        <v>7002.15</v>
      </c>
      <c r="C248" s="38">
        <f t="shared" si="6"/>
        <v>-6.2698004560061762E-3</v>
      </c>
      <c r="D248" s="38"/>
      <c r="E248" s="38"/>
      <c r="F248" s="38"/>
      <c r="V248"/>
      <c r="W248"/>
      <c r="X248"/>
    </row>
    <row r="249" spans="1:24" x14ac:dyDescent="0.25">
      <c r="A249" s="4">
        <v>39436</v>
      </c>
      <c r="B249" s="5">
        <f>VLOOKUP($A249,'Daily adjusted prices'!$C$5:$D$528,2,FALSE)</f>
        <v>7051.93</v>
      </c>
      <c r="C249" s="38">
        <f t="shared" si="6"/>
        <v>7.0840934705599934E-3</v>
      </c>
      <c r="D249" s="38"/>
      <c r="E249" s="38"/>
      <c r="F249" s="38"/>
      <c r="V249"/>
      <c r="W249"/>
      <c r="X249"/>
    </row>
    <row r="250" spans="1:24" x14ac:dyDescent="0.25">
      <c r="A250" s="4">
        <v>39437</v>
      </c>
      <c r="B250" s="5">
        <f>VLOOKUP($A250,'Daily adjusted prices'!$C$5:$D$528,2,FALSE)</f>
        <v>7171.66</v>
      </c>
      <c r="C250" s="38">
        <f t="shared" si="6"/>
        <v>1.6835809813705246E-2</v>
      </c>
      <c r="D250" s="38"/>
      <c r="E250" s="38"/>
      <c r="F250" s="38"/>
      <c r="V250"/>
      <c r="W250"/>
      <c r="X250"/>
    </row>
    <row r="251" spans="1:24" x14ac:dyDescent="0.25">
      <c r="A251" s="4">
        <v>39440</v>
      </c>
      <c r="B251" s="5">
        <f>VLOOKUP($A251,'Daily adjusted prices'!$C$5:$D$528,2,FALSE)</f>
        <v>7246.96</v>
      </c>
      <c r="C251" s="38">
        <f t="shared" si="6"/>
        <v>1.0444922548580964E-2</v>
      </c>
      <c r="D251" s="38"/>
      <c r="E251" s="38"/>
      <c r="F251" s="38"/>
      <c r="V251"/>
      <c r="W251"/>
      <c r="X251"/>
    </row>
    <row r="252" spans="1:24" x14ac:dyDescent="0.25">
      <c r="A252" s="4">
        <v>39442</v>
      </c>
      <c r="B252" s="5">
        <f>VLOOKUP($A252,'Daily adjusted prices'!$C$5:$D$528,2,FALSE)</f>
        <v>7250.82</v>
      </c>
      <c r="C252" s="38">
        <f t="shared" si="6"/>
        <v>5.324953325554758E-4</v>
      </c>
      <c r="D252" s="38"/>
      <c r="E252" s="38"/>
      <c r="F252" s="38"/>
      <c r="V252"/>
      <c r="W252"/>
      <c r="X252"/>
    </row>
    <row r="253" spans="1:24" x14ac:dyDescent="0.25">
      <c r="A253" s="4">
        <v>39443</v>
      </c>
      <c r="B253" s="5">
        <f>VLOOKUP($A253,'Daily adjusted prices'!$C$5:$D$528,2,FALSE)</f>
        <v>7181.31</v>
      </c>
      <c r="C253" s="38">
        <f t="shared" si="6"/>
        <v>-9.6327482477373983E-3</v>
      </c>
      <c r="D253" s="38"/>
      <c r="E253" s="38"/>
      <c r="F253" s="38"/>
      <c r="V253"/>
      <c r="W253"/>
      <c r="X253"/>
    </row>
    <row r="254" spans="1:24" x14ac:dyDescent="0.25">
      <c r="A254" s="4">
        <v>39444</v>
      </c>
      <c r="B254" s="5">
        <f>VLOOKUP($A254,'Daily adjusted prices'!$C$5:$D$528,2,FALSE)</f>
        <v>7210.27</v>
      </c>
      <c r="C254" s="38">
        <f t="shared" si="6"/>
        <v>4.0245809131945918E-3</v>
      </c>
      <c r="D254" s="38"/>
      <c r="E254" s="38"/>
      <c r="F254" s="38"/>
      <c r="V254"/>
      <c r="W254"/>
      <c r="X254"/>
    </row>
    <row r="255" spans="1:24" x14ac:dyDescent="0.25">
      <c r="A255" s="4">
        <v>39447</v>
      </c>
      <c r="B255" s="5">
        <f>VLOOKUP($A255,'Daily adjusted prices'!$C$5:$D$528,2,FALSE)</f>
        <v>7158.14</v>
      </c>
      <c r="C255" s="38">
        <f t="shared" si="6"/>
        <v>-7.2562278961312912E-3</v>
      </c>
      <c r="D255" s="38"/>
      <c r="E255" s="38"/>
      <c r="F255" s="38"/>
      <c r="V255"/>
      <c r="W255"/>
      <c r="X255"/>
    </row>
    <row r="256" spans="1:24" x14ac:dyDescent="0.25">
      <c r="A256" s="4">
        <v>39449</v>
      </c>
      <c r="B256" s="5">
        <f>VLOOKUP($A256,'Daily adjusted prices'!$C$5:$D$528,2,FALSE)</f>
        <v>7098.28</v>
      </c>
      <c r="C256" s="38">
        <f t="shared" si="6"/>
        <v>-8.3976695104535422E-3</v>
      </c>
      <c r="D256" s="38"/>
      <c r="E256" s="38"/>
      <c r="F256" s="38"/>
      <c r="V256"/>
      <c r="W256"/>
      <c r="X256"/>
    </row>
    <row r="257" spans="1:24" x14ac:dyDescent="0.25">
      <c r="A257" s="4">
        <v>39450</v>
      </c>
      <c r="B257" s="5">
        <f>VLOOKUP($A257,'Daily adjusted prices'!$C$5:$D$528,2,FALSE)</f>
        <v>7106</v>
      </c>
      <c r="C257" s="38">
        <f t="shared" si="6"/>
        <v>1.0869964208165149E-3</v>
      </c>
      <c r="D257" s="38"/>
      <c r="E257" s="38"/>
      <c r="F257" s="38"/>
      <c r="V257"/>
      <c r="W257"/>
      <c r="X257"/>
    </row>
    <row r="258" spans="1:24" x14ac:dyDescent="0.25">
      <c r="A258" s="4">
        <v>39451</v>
      </c>
      <c r="B258" s="5">
        <f>VLOOKUP($A258,'Daily adjusted prices'!$C$5:$D$528,2,FALSE)</f>
        <v>6959.25</v>
      </c>
      <c r="C258" s="38">
        <f t="shared" si="6"/>
        <v>-2.0867787679574E-2</v>
      </c>
      <c r="D258" s="38"/>
      <c r="E258" s="38"/>
      <c r="F258" s="38"/>
      <c r="V258"/>
      <c r="W258"/>
      <c r="X258"/>
    </row>
    <row r="259" spans="1:24" x14ac:dyDescent="0.25">
      <c r="A259" s="4">
        <v>39454</v>
      </c>
      <c r="B259" s="5">
        <f>VLOOKUP($A259,'Daily adjusted prices'!$C$5:$D$528,2,FALSE)</f>
        <v>6986.28</v>
      </c>
      <c r="C259" s="38">
        <f t="shared" si="6"/>
        <v>3.8765158225112502E-3</v>
      </c>
      <c r="D259" s="38"/>
      <c r="E259" s="38"/>
      <c r="F259" s="38"/>
      <c r="V259"/>
      <c r="W259"/>
      <c r="X259"/>
    </row>
    <row r="260" spans="1:24" x14ac:dyDescent="0.25">
      <c r="A260" s="4">
        <v>39455</v>
      </c>
      <c r="B260" s="5">
        <f>VLOOKUP($A260,'Daily adjusted prices'!$C$5:$D$528,2,FALSE)</f>
        <v>6835.66</v>
      </c>
      <c r="C260" s="38">
        <f t="shared" si="6"/>
        <v>-2.1795198413460073E-2</v>
      </c>
      <c r="D260" s="38"/>
      <c r="E260" s="38"/>
      <c r="F260" s="38"/>
      <c r="V260"/>
      <c r="W260"/>
      <c r="X260"/>
    </row>
    <row r="261" spans="1:24" x14ac:dyDescent="0.25">
      <c r="A261" s="4">
        <v>39456</v>
      </c>
      <c r="B261" s="5">
        <f>VLOOKUP($A261,'Daily adjusted prices'!$C$5:$D$528,2,FALSE)</f>
        <v>6912.9</v>
      </c>
      <c r="C261" s="38">
        <f t="shared" si="6"/>
        <v>1.1236204030405995E-2</v>
      </c>
      <c r="D261" s="38"/>
      <c r="E261" s="38"/>
      <c r="F261" s="38"/>
      <c r="V261"/>
      <c r="W261"/>
      <c r="X261"/>
    </row>
    <row r="262" spans="1:24" x14ac:dyDescent="0.25">
      <c r="A262" s="4">
        <v>39457</v>
      </c>
      <c r="B262" s="5">
        <f>VLOOKUP($A262,'Daily adjusted prices'!$C$5:$D$528,2,FALSE)</f>
        <v>6936.07</v>
      </c>
      <c r="C262" s="38">
        <f t="shared" ref="C262:C325" si="7">LN(B262/B261)</f>
        <v>3.346100340798611E-3</v>
      </c>
      <c r="D262" s="38"/>
      <c r="E262" s="38"/>
      <c r="F262" s="38"/>
      <c r="V262"/>
      <c r="W262"/>
      <c r="X262"/>
    </row>
    <row r="263" spans="1:24" x14ac:dyDescent="0.25">
      <c r="A263" s="4">
        <v>39458</v>
      </c>
      <c r="B263" s="5">
        <f>VLOOKUP($A263,'Daily adjusted prices'!$C$5:$D$528,2,FALSE)</f>
        <v>6791.25</v>
      </c>
      <c r="C263" s="38">
        <f t="shared" si="7"/>
        <v>-2.1100312815921222E-2</v>
      </c>
      <c r="D263" s="38"/>
      <c r="E263" s="38"/>
      <c r="F263" s="38"/>
      <c r="V263"/>
      <c r="W263"/>
      <c r="X263"/>
    </row>
    <row r="264" spans="1:24" x14ac:dyDescent="0.25">
      <c r="A264" s="4">
        <v>39461</v>
      </c>
      <c r="B264" s="5">
        <f>VLOOKUP($A264,'Daily adjusted prices'!$C$5:$D$528,2,FALSE)</f>
        <v>6847.25</v>
      </c>
      <c r="C264" s="38">
        <f t="shared" si="7"/>
        <v>8.2120929299420529E-3</v>
      </c>
      <c r="D264" s="38"/>
      <c r="E264" s="38"/>
      <c r="F264" s="38"/>
      <c r="V264"/>
      <c r="W264"/>
      <c r="X264"/>
    </row>
    <row r="265" spans="1:24" x14ac:dyDescent="0.25">
      <c r="A265" s="4">
        <v>39462</v>
      </c>
      <c r="B265" s="5">
        <f>VLOOKUP($A265,'Daily adjusted prices'!$C$5:$D$528,2,FALSE)</f>
        <v>6667.67</v>
      </c>
      <c r="C265" s="38">
        <f t="shared" si="7"/>
        <v>-2.6576638251645357E-2</v>
      </c>
      <c r="D265" s="38"/>
      <c r="E265" s="38"/>
      <c r="F265" s="38"/>
      <c r="V265"/>
      <c r="W265"/>
      <c r="X265"/>
    </row>
    <row r="266" spans="1:24" x14ac:dyDescent="0.25">
      <c r="A266" s="4">
        <v>39463</v>
      </c>
      <c r="B266" s="5">
        <f>VLOOKUP($A266,'Daily adjusted prices'!$C$5:$D$528,2,FALSE)</f>
        <v>6673.46</v>
      </c>
      <c r="C266" s="38">
        <f t="shared" si="7"/>
        <v>8.6799249591613134E-4</v>
      </c>
      <c r="D266" s="38"/>
      <c r="E266" s="38"/>
      <c r="F266" s="38"/>
      <c r="V266"/>
      <c r="W266"/>
      <c r="X266"/>
    </row>
    <row r="267" spans="1:24" x14ac:dyDescent="0.25">
      <c r="A267" s="4">
        <v>39464</v>
      </c>
      <c r="B267" s="5">
        <f>VLOOKUP($A267,'Daily adjusted prices'!$C$5:$D$528,2,FALSE)</f>
        <v>6412.78</v>
      </c>
      <c r="C267" s="38">
        <f t="shared" si="7"/>
        <v>-3.984559179684781E-2</v>
      </c>
      <c r="D267" s="38"/>
      <c r="E267" s="38"/>
      <c r="F267" s="38"/>
      <c r="V267"/>
      <c r="W267"/>
      <c r="X267"/>
    </row>
    <row r="268" spans="1:24" x14ac:dyDescent="0.25">
      <c r="A268" s="4">
        <v>39465</v>
      </c>
      <c r="B268" s="5">
        <f>VLOOKUP($A268,'Daily adjusted prices'!$C$5:$D$528,2,FALSE)</f>
        <v>6625.19</v>
      </c>
      <c r="C268" s="38">
        <f t="shared" si="7"/>
        <v>3.2586176445366384E-2</v>
      </c>
      <c r="D268" s="38"/>
      <c r="E268" s="38"/>
      <c r="F268" s="38"/>
      <c r="V268"/>
      <c r="W268"/>
      <c r="X268"/>
    </row>
    <row r="269" spans="1:24" x14ac:dyDescent="0.25">
      <c r="A269" s="4">
        <v>39469</v>
      </c>
      <c r="B269" s="5">
        <f>VLOOKUP($A269,'Daily adjusted prices'!$C$5:$D$528,2,FALSE)</f>
        <v>6574.98</v>
      </c>
      <c r="C269" s="38">
        <f t="shared" si="7"/>
        <v>-7.6075144722203792E-3</v>
      </c>
      <c r="D269" s="38"/>
      <c r="E269" s="38"/>
      <c r="F269" s="38"/>
      <c r="V269"/>
      <c r="W269"/>
      <c r="X269"/>
    </row>
    <row r="270" spans="1:24" x14ac:dyDescent="0.25">
      <c r="A270" s="4">
        <v>39470</v>
      </c>
      <c r="B270" s="5">
        <f>VLOOKUP($A270,'Daily adjusted prices'!$C$5:$D$528,2,FALSE)</f>
        <v>6679.25</v>
      </c>
      <c r="C270" s="38">
        <f t="shared" si="7"/>
        <v>1.5734169561985825E-2</v>
      </c>
      <c r="D270" s="38"/>
      <c r="E270" s="38"/>
      <c r="F270" s="38"/>
      <c r="V270"/>
      <c r="W270"/>
      <c r="X270"/>
    </row>
    <row r="271" spans="1:24" x14ac:dyDescent="0.25">
      <c r="A271" s="4">
        <v>39471</v>
      </c>
      <c r="B271" s="5">
        <f>VLOOKUP($A271,'Daily adjusted prices'!$C$5:$D$528,2,FALSE)</f>
        <v>6690.84</v>
      </c>
      <c r="C271" s="38">
        <f t="shared" si="7"/>
        <v>1.7337210000966036E-3</v>
      </c>
      <c r="D271" s="38"/>
      <c r="E271" s="38"/>
      <c r="F271" s="38"/>
      <c r="V271"/>
      <c r="W271"/>
      <c r="X271"/>
    </row>
    <row r="272" spans="1:24" x14ac:dyDescent="0.25">
      <c r="A272" s="4">
        <v>39472</v>
      </c>
      <c r="B272" s="5">
        <f>VLOOKUP($A272,'Daily adjusted prices'!$C$5:$D$528,2,FALSE)</f>
        <v>6565.33</v>
      </c>
      <c r="C272" s="38">
        <f t="shared" si="7"/>
        <v>-1.8936653739633054E-2</v>
      </c>
      <c r="D272" s="38"/>
      <c r="E272" s="38"/>
      <c r="F272" s="38"/>
      <c r="V272"/>
      <c r="W272"/>
      <c r="X272"/>
    </row>
    <row r="273" spans="1:24" x14ac:dyDescent="0.25">
      <c r="A273" s="4">
        <v>39475</v>
      </c>
      <c r="B273" s="5">
        <f>VLOOKUP($A273,'Daily adjusted prices'!$C$5:$D$528,2,FALSE)</f>
        <v>6704.36</v>
      </c>
      <c r="C273" s="38">
        <f t="shared" si="7"/>
        <v>2.0955287965480334E-2</v>
      </c>
      <c r="D273" s="38"/>
      <c r="E273" s="38"/>
      <c r="F273" s="38"/>
      <c r="V273"/>
      <c r="W273"/>
      <c r="X273"/>
    </row>
    <row r="274" spans="1:24" x14ac:dyDescent="0.25">
      <c r="A274" s="4">
        <v>39476</v>
      </c>
      <c r="B274" s="5">
        <f>VLOOKUP($A274,'Daily adjusted prices'!$C$5:$D$528,2,FALSE)</f>
        <v>6712.08</v>
      </c>
      <c r="C274" s="38">
        <f t="shared" si="7"/>
        <v>1.1508270229708233E-3</v>
      </c>
      <c r="D274" s="38"/>
      <c r="E274" s="38"/>
      <c r="F274" s="38"/>
      <c r="V274"/>
      <c r="W274"/>
      <c r="X274"/>
    </row>
    <row r="275" spans="1:24" x14ac:dyDescent="0.25">
      <c r="A275" s="4">
        <v>39477</v>
      </c>
      <c r="B275" s="5">
        <f>VLOOKUP($A275,'Daily adjusted prices'!$C$5:$D$528,2,FALSE)</f>
        <v>6746.03</v>
      </c>
      <c r="C275" s="38">
        <f t="shared" si="7"/>
        <v>5.0452956643140187E-3</v>
      </c>
      <c r="D275" s="38"/>
      <c r="E275" s="38"/>
      <c r="F275" s="38"/>
      <c r="V275"/>
      <c r="W275"/>
      <c r="X275"/>
    </row>
    <row r="276" spans="1:24" x14ac:dyDescent="0.25">
      <c r="A276" s="4">
        <v>39478</v>
      </c>
      <c r="B276" s="5">
        <f>VLOOKUP($A276,'Daily adjusted prices'!$C$5:$D$528,2,FALSE)</f>
        <v>6827.94</v>
      </c>
      <c r="C276" s="38">
        <f t="shared" si="7"/>
        <v>1.2068833838042463E-2</v>
      </c>
      <c r="D276" s="38"/>
      <c r="E276" s="38"/>
      <c r="F276" s="38"/>
      <c r="V276"/>
      <c r="W276"/>
      <c r="X276"/>
    </row>
    <row r="277" spans="1:24" x14ac:dyDescent="0.25">
      <c r="A277" s="4">
        <v>39479</v>
      </c>
      <c r="B277" s="5">
        <f>VLOOKUP($A277,'Daily adjusted prices'!$C$5:$D$528,2,FALSE)</f>
        <v>6982.42</v>
      </c>
      <c r="C277" s="38">
        <f t="shared" si="7"/>
        <v>2.2372544009731838E-2</v>
      </c>
      <c r="D277" s="38"/>
      <c r="E277" s="38"/>
      <c r="F277" s="38"/>
      <c r="V277"/>
      <c r="W277"/>
      <c r="X277"/>
    </row>
    <row r="278" spans="1:24" x14ac:dyDescent="0.25">
      <c r="A278" s="4">
        <v>39482</v>
      </c>
      <c r="B278" s="5">
        <f>VLOOKUP($A278,'Daily adjusted prices'!$C$5:$D$528,2,FALSE)</f>
        <v>6829.87</v>
      </c>
      <c r="C278" s="38">
        <f t="shared" si="7"/>
        <v>-2.2089921830503092E-2</v>
      </c>
      <c r="D278" s="38"/>
      <c r="E278" s="38"/>
      <c r="F278" s="38"/>
      <c r="V278"/>
      <c r="W278"/>
      <c r="X278"/>
    </row>
    <row r="279" spans="1:24" x14ac:dyDescent="0.25">
      <c r="A279" s="4">
        <v>39483</v>
      </c>
      <c r="B279" s="5">
        <f>VLOOKUP($A279,'Daily adjusted prices'!$C$5:$D$528,2,FALSE)</f>
        <v>6605.88</v>
      </c>
      <c r="C279" s="38">
        <f t="shared" si="7"/>
        <v>-3.3345478227254671E-2</v>
      </c>
      <c r="D279" s="38"/>
      <c r="E279" s="38"/>
      <c r="F279" s="38"/>
      <c r="V279"/>
      <c r="W279"/>
      <c r="X279"/>
    </row>
    <row r="280" spans="1:24" x14ac:dyDescent="0.25">
      <c r="A280" s="4">
        <v>39484</v>
      </c>
      <c r="B280" s="5">
        <f>VLOOKUP($A280,'Daily adjusted prices'!$C$5:$D$528,2,FALSE)</f>
        <v>6603.95</v>
      </c>
      <c r="C280" s="38">
        <f t="shared" si="7"/>
        <v>-2.9220663910630953E-4</v>
      </c>
      <c r="D280" s="38"/>
      <c r="E280" s="38"/>
      <c r="F280" s="38"/>
      <c r="V280"/>
      <c r="W280"/>
      <c r="X280"/>
    </row>
    <row r="281" spans="1:24" x14ac:dyDescent="0.25">
      <c r="A281" s="4">
        <v>39485</v>
      </c>
      <c r="B281" s="5">
        <f>VLOOKUP($A281,'Daily adjusted prices'!$C$5:$D$528,2,FALSE)</f>
        <v>6609.74</v>
      </c>
      <c r="C281" s="38">
        <f t="shared" si="7"/>
        <v>8.7636388784165025E-4</v>
      </c>
      <c r="D281" s="38"/>
      <c r="E281" s="38"/>
      <c r="F281" s="38"/>
      <c r="V281"/>
      <c r="W281"/>
      <c r="X281"/>
    </row>
    <row r="282" spans="1:24" x14ac:dyDescent="0.25">
      <c r="A282" s="4">
        <v>39486</v>
      </c>
      <c r="B282" s="5">
        <f>VLOOKUP($A282,'Daily adjusted prices'!$C$5:$D$528,2,FALSE)</f>
        <v>6534.43</v>
      </c>
      <c r="C282" s="38">
        <f t="shared" si="7"/>
        <v>-1.1459198123287983E-2</v>
      </c>
      <c r="D282" s="38"/>
      <c r="E282" s="38"/>
      <c r="F282" s="38"/>
      <c r="V282"/>
      <c r="W282"/>
      <c r="X282"/>
    </row>
    <row r="283" spans="1:24" x14ac:dyDescent="0.25">
      <c r="A283" s="4">
        <v>39489</v>
      </c>
      <c r="B283" s="5">
        <f>VLOOKUP($A283,'Daily adjusted prices'!$C$5:$D$528,2,FALSE)</f>
        <v>6567.26</v>
      </c>
      <c r="C283" s="38">
        <f t="shared" si="7"/>
        <v>5.0115776992002252E-3</v>
      </c>
      <c r="D283" s="38"/>
      <c r="E283" s="38"/>
      <c r="F283" s="38"/>
      <c r="V283"/>
      <c r="W283"/>
      <c r="X283"/>
    </row>
    <row r="284" spans="1:24" x14ac:dyDescent="0.25">
      <c r="A284" s="4">
        <v>39490</v>
      </c>
      <c r="B284" s="5">
        <f>VLOOKUP($A284,'Daily adjusted prices'!$C$5:$D$528,2,FALSE)</f>
        <v>6636.77</v>
      </c>
      <c r="C284" s="38">
        <f t="shared" si="7"/>
        <v>1.0528701028091527E-2</v>
      </c>
      <c r="D284" s="38"/>
      <c r="E284" s="38"/>
      <c r="F284" s="38"/>
      <c r="V284"/>
      <c r="W284"/>
      <c r="X284"/>
    </row>
    <row r="285" spans="1:24" x14ac:dyDescent="0.25">
      <c r="A285" s="4">
        <v>39491</v>
      </c>
      <c r="B285" s="5">
        <f>VLOOKUP($A285,'Daily adjusted prices'!$C$5:$D$528,2,FALSE)</f>
        <v>6754.56</v>
      </c>
      <c r="C285" s="38">
        <f t="shared" si="7"/>
        <v>1.7592433002979749E-2</v>
      </c>
      <c r="D285" s="38"/>
      <c r="E285" s="38"/>
      <c r="F285" s="38"/>
      <c r="V285"/>
      <c r="W285"/>
      <c r="X285"/>
    </row>
    <row r="286" spans="1:24" x14ac:dyDescent="0.25">
      <c r="A286" s="4">
        <v>39492</v>
      </c>
      <c r="B286" s="5">
        <f>VLOOKUP($A286,'Daily adjusted prices'!$C$5:$D$528,2,FALSE)</f>
        <v>6640.64</v>
      </c>
      <c r="C286" s="38">
        <f t="shared" si="7"/>
        <v>-1.7009487969333402E-2</v>
      </c>
      <c r="D286" s="38"/>
      <c r="E286" s="38"/>
      <c r="F286" s="38"/>
      <c r="V286"/>
      <c r="W286"/>
      <c r="X286"/>
    </row>
    <row r="287" spans="1:24" x14ac:dyDescent="0.25">
      <c r="A287" s="4">
        <v>39493</v>
      </c>
      <c r="B287" s="5">
        <f>VLOOKUP($A287,'Daily adjusted prices'!$C$5:$D$528,2,FALSE)</f>
        <v>6636.77</v>
      </c>
      <c r="C287" s="38">
        <f t="shared" si="7"/>
        <v>-5.8294503364641668E-4</v>
      </c>
      <c r="D287" s="38"/>
      <c r="E287" s="38"/>
      <c r="F287" s="38"/>
      <c r="V287"/>
      <c r="W287"/>
      <c r="X287"/>
    </row>
    <row r="288" spans="1:24" x14ac:dyDescent="0.25">
      <c r="A288" s="4">
        <v>39497</v>
      </c>
      <c r="B288" s="5">
        <f>VLOOKUP($A288,'Daily adjusted prices'!$C$5:$D$528,2,FALSE)</f>
        <v>6619.39</v>
      </c>
      <c r="C288" s="38">
        <f t="shared" si="7"/>
        <v>-2.6221786638784888E-3</v>
      </c>
      <c r="D288" s="38"/>
      <c r="E288" s="38"/>
      <c r="F288" s="38"/>
      <c r="V288"/>
      <c r="W288"/>
      <c r="X288"/>
    </row>
    <row r="289" spans="1:24" x14ac:dyDescent="0.25">
      <c r="A289" s="4">
        <v>39498</v>
      </c>
      <c r="B289" s="5">
        <f>VLOOKUP($A289,'Daily adjusted prices'!$C$5:$D$528,2,FALSE)</f>
        <v>6634.84</v>
      </c>
      <c r="C289" s="38">
        <f t="shared" si="7"/>
        <v>2.3313322611277164E-3</v>
      </c>
      <c r="D289" s="38"/>
      <c r="E289" s="38"/>
      <c r="F289" s="38"/>
      <c r="V289"/>
      <c r="W289"/>
      <c r="X289"/>
    </row>
    <row r="290" spans="1:24" x14ac:dyDescent="0.25">
      <c r="A290" s="4">
        <v>39499</v>
      </c>
      <c r="B290" s="5">
        <f>VLOOKUP($A290,'Daily adjusted prices'!$C$5:$D$528,2,FALSE)</f>
        <v>6565.32</v>
      </c>
      <c r="C290" s="38">
        <f t="shared" si="7"/>
        <v>-1.0533303046612444E-2</v>
      </c>
      <c r="D290" s="38"/>
      <c r="E290" s="38"/>
      <c r="F290" s="38"/>
      <c r="V290"/>
      <c r="W290"/>
      <c r="X290"/>
    </row>
    <row r="291" spans="1:24" x14ac:dyDescent="0.25">
      <c r="A291" s="4">
        <v>39500</v>
      </c>
      <c r="B291" s="5">
        <f>VLOOKUP($A291,'Daily adjusted prices'!$C$5:$D$528,2,FALSE)</f>
        <v>6538.04</v>
      </c>
      <c r="C291" s="38">
        <f t="shared" si="7"/>
        <v>-4.163823540487022E-3</v>
      </c>
      <c r="D291" s="38"/>
      <c r="E291" s="38"/>
      <c r="F291" s="38"/>
      <c r="V291"/>
      <c r="W291"/>
      <c r="X291"/>
    </row>
    <row r="292" spans="1:24" x14ac:dyDescent="0.25">
      <c r="A292" s="4">
        <v>39503</v>
      </c>
      <c r="B292" s="5">
        <f>VLOOKUP($A292,'Daily adjusted prices'!$C$5:$D$528,2,FALSE)</f>
        <v>6666.66</v>
      </c>
      <c r="C292" s="38">
        <f t="shared" si="7"/>
        <v>1.9481558523154613E-2</v>
      </c>
      <c r="D292" s="38"/>
      <c r="E292" s="38"/>
      <c r="F292" s="38"/>
      <c r="V292"/>
      <c r="W292"/>
      <c r="X292"/>
    </row>
    <row r="293" spans="1:24" x14ac:dyDescent="0.25">
      <c r="A293" s="4">
        <v>39504</v>
      </c>
      <c r="B293" s="5">
        <f>VLOOKUP($A293,'Daily adjusted prices'!$C$5:$D$528,2,FALSE)</f>
        <v>6614.04</v>
      </c>
      <c r="C293" s="38">
        <f t="shared" si="7"/>
        <v>-7.9243225666261515E-3</v>
      </c>
      <c r="D293" s="38"/>
      <c r="E293" s="38"/>
      <c r="F293" s="38"/>
      <c r="V293"/>
      <c r="W293"/>
      <c r="X293"/>
    </row>
    <row r="294" spans="1:24" x14ac:dyDescent="0.25">
      <c r="A294" s="4">
        <v>39505</v>
      </c>
      <c r="B294" s="5">
        <f>VLOOKUP($A294,'Daily adjusted prices'!$C$5:$D$528,2,FALSE)</f>
        <v>6629.63</v>
      </c>
      <c r="C294" s="38">
        <f t="shared" si="7"/>
        <v>2.3543333835910063E-3</v>
      </c>
      <c r="D294" s="38"/>
      <c r="E294" s="38"/>
      <c r="F294" s="38"/>
      <c r="V294"/>
      <c r="W294"/>
      <c r="X294"/>
    </row>
    <row r="295" spans="1:24" x14ac:dyDescent="0.25">
      <c r="A295" s="4">
        <v>39506</v>
      </c>
      <c r="B295" s="5">
        <f>VLOOKUP($A295,'Daily adjusted prices'!$C$5:$D$528,2,FALSE)</f>
        <v>6596.51</v>
      </c>
      <c r="C295" s="38">
        <f t="shared" si="7"/>
        <v>-5.0082744063700401E-3</v>
      </c>
      <c r="D295" s="38"/>
      <c r="E295" s="38"/>
      <c r="F295" s="38"/>
      <c r="V295"/>
      <c r="W295"/>
      <c r="X295"/>
    </row>
    <row r="296" spans="1:24" x14ac:dyDescent="0.25">
      <c r="A296" s="4">
        <v>39507</v>
      </c>
      <c r="B296" s="5">
        <f>VLOOKUP($A296,'Daily adjusted prices'!$C$5:$D$528,2,FALSE)</f>
        <v>6458.15</v>
      </c>
      <c r="C296" s="38">
        <f t="shared" si="7"/>
        <v>-2.119782222437059E-2</v>
      </c>
      <c r="D296" s="38"/>
      <c r="E296" s="38"/>
      <c r="F296" s="38"/>
      <c r="V296"/>
      <c r="W296"/>
      <c r="X296"/>
    </row>
    <row r="297" spans="1:24" x14ac:dyDescent="0.25">
      <c r="A297" s="4">
        <v>39510</v>
      </c>
      <c r="B297" s="5">
        <f>VLOOKUP($A297,'Daily adjusted prices'!$C$5:$D$528,2,FALSE)</f>
        <v>6508.81</v>
      </c>
      <c r="C297" s="38">
        <f t="shared" si="7"/>
        <v>7.8137447407775895E-3</v>
      </c>
      <c r="D297" s="38"/>
      <c r="E297" s="38"/>
      <c r="F297" s="38"/>
      <c r="V297"/>
      <c r="W297"/>
      <c r="X297"/>
    </row>
    <row r="298" spans="1:24" x14ac:dyDescent="0.25">
      <c r="A298" s="4">
        <v>39511</v>
      </c>
      <c r="B298" s="5">
        <f>VLOOKUP($A298,'Daily adjusted prices'!$C$5:$D$528,2,FALSE)</f>
        <v>6532.2</v>
      </c>
      <c r="C298" s="38">
        <f t="shared" si="7"/>
        <v>3.5871493206690174E-3</v>
      </c>
      <c r="D298" s="38"/>
      <c r="E298" s="38"/>
      <c r="F298" s="38"/>
      <c r="V298"/>
      <c r="W298"/>
      <c r="X298"/>
    </row>
    <row r="299" spans="1:24" x14ac:dyDescent="0.25">
      <c r="A299" s="4">
        <v>39512</v>
      </c>
      <c r="B299" s="5">
        <f>VLOOKUP($A299,'Daily adjusted prices'!$C$5:$D$528,2,FALSE)</f>
        <v>6561.43</v>
      </c>
      <c r="C299" s="38">
        <f t="shared" si="7"/>
        <v>4.4647738719341308E-3</v>
      </c>
      <c r="D299" s="38"/>
      <c r="E299" s="38"/>
      <c r="F299" s="38"/>
      <c r="V299"/>
      <c r="W299"/>
      <c r="X299"/>
    </row>
    <row r="300" spans="1:24" x14ac:dyDescent="0.25">
      <c r="A300" s="4">
        <v>39513</v>
      </c>
      <c r="B300" s="5">
        <f>VLOOKUP($A300,'Daily adjusted prices'!$C$5:$D$528,2,FALSE)</f>
        <v>6403.58</v>
      </c>
      <c r="C300" s="38">
        <f t="shared" si="7"/>
        <v>-2.435135803123727E-2</v>
      </c>
      <c r="D300" s="38"/>
      <c r="E300" s="38"/>
      <c r="F300" s="38"/>
      <c r="V300"/>
      <c r="W300"/>
      <c r="X300"/>
    </row>
    <row r="301" spans="1:24" x14ac:dyDescent="0.25">
      <c r="A301" s="4">
        <v>39514</v>
      </c>
      <c r="B301" s="5">
        <f>VLOOKUP($A301,'Daily adjusted prices'!$C$5:$D$528,2,FALSE)</f>
        <v>6280.81</v>
      </c>
      <c r="C301" s="38">
        <f t="shared" si="7"/>
        <v>-1.9358255919242173E-2</v>
      </c>
      <c r="D301" s="38"/>
      <c r="E301" s="38"/>
      <c r="F301" s="38"/>
      <c r="V301"/>
      <c r="W301"/>
      <c r="X301"/>
    </row>
    <row r="302" spans="1:24" x14ac:dyDescent="0.25">
      <c r="A302" s="4">
        <v>39517</v>
      </c>
      <c r="B302" s="5">
        <f>VLOOKUP($A302,'Daily adjusted prices'!$C$5:$D$528,2,FALSE)</f>
        <v>6177.53</v>
      </c>
      <c r="C302" s="38">
        <f t="shared" si="7"/>
        <v>-1.6580437852202805E-2</v>
      </c>
      <c r="D302" s="38"/>
      <c r="E302" s="38"/>
      <c r="F302" s="38"/>
      <c r="V302"/>
      <c r="W302"/>
      <c r="X302"/>
    </row>
    <row r="303" spans="1:24" x14ac:dyDescent="0.25">
      <c r="A303" s="4">
        <v>39518</v>
      </c>
      <c r="B303" s="5">
        <f>VLOOKUP($A303,'Daily adjusted prices'!$C$5:$D$528,2,FALSE)</f>
        <v>6508.81</v>
      </c>
      <c r="C303" s="38">
        <f t="shared" si="7"/>
        <v>5.2238128610078829E-2</v>
      </c>
      <c r="D303" s="38"/>
      <c r="E303" s="38"/>
      <c r="F303" s="38"/>
      <c r="V303"/>
      <c r="W303"/>
      <c r="X303"/>
    </row>
    <row r="304" spans="1:24" x14ac:dyDescent="0.25">
      <c r="A304" s="4">
        <v>39519</v>
      </c>
      <c r="B304" s="5">
        <f>VLOOKUP($A304,'Daily adjusted prices'!$C$5:$D$528,2,FALSE)</f>
        <v>6617.94</v>
      </c>
      <c r="C304" s="38">
        <f t="shared" si="7"/>
        <v>1.6627499462802231E-2</v>
      </c>
      <c r="D304" s="38"/>
      <c r="E304" s="38"/>
      <c r="F304" s="38"/>
      <c r="V304"/>
      <c r="W304"/>
      <c r="X304"/>
    </row>
    <row r="305" spans="1:24" x14ac:dyDescent="0.25">
      <c r="A305" s="4">
        <v>39520</v>
      </c>
      <c r="B305" s="5">
        <f>VLOOKUP($A305,'Daily adjusted prices'!$C$5:$D$528,2,FALSE)</f>
        <v>6674.46</v>
      </c>
      <c r="C305" s="38">
        <f t="shared" si="7"/>
        <v>8.5041588622327188E-3</v>
      </c>
      <c r="D305" s="38"/>
      <c r="E305" s="38"/>
      <c r="F305" s="38"/>
      <c r="V305"/>
      <c r="W305"/>
      <c r="X305"/>
    </row>
    <row r="306" spans="1:24" x14ac:dyDescent="0.25">
      <c r="A306" s="4">
        <v>39521</v>
      </c>
      <c r="B306" s="5">
        <f>VLOOKUP($A306,'Daily adjusted prices'!$C$5:$D$528,2,FALSE)</f>
        <v>6590.66</v>
      </c>
      <c r="C306" s="38">
        <f t="shared" si="7"/>
        <v>-1.2634806892785184E-2</v>
      </c>
      <c r="D306" s="38"/>
      <c r="E306" s="38"/>
      <c r="F306" s="38"/>
      <c r="V306"/>
      <c r="W306"/>
      <c r="X306"/>
    </row>
    <row r="307" spans="1:24" x14ac:dyDescent="0.25">
      <c r="A307" s="4">
        <v>39524</v>
      </c>
      <c r="B307" s="5">
        <f>VLOOKUP($A307,'Daily adjusted prices'!$C$5:$D$528,2,FALSE)</f>
        <v>6690.05</v>
      </c>
      <c r="C307" s="38">
        <f t="shared" si="7"/>
        <v>1.4967852709129753E-2</v>
      </c>
      <c r="D307" s="38"/>
      <c r="E307" s="38"/>
      <c r="F307" s="38"/>
      <c r="V307"/>
      <c r="W307"/>
      <c r="X307"/>
    </row>
    <row r="308" spans="1:24" x14ac:dyDescent="0.25">
      <c r="A308" s="4">
        <v>39525</v>
      </c>
      <c r="B308" s="5">
        <f>VLOOKUP($A308,'Daily adjusted prices'!$C$5:$D$528,2,FALSE)</f>
        <v>7042.77</v>
      </c>
      <c r="C308" s="38">
        <f t="shared" si="7"/>
        <v>5.1380210737867381E-2</v>
      </c>
      <c r="D308" s="38"/>
      <c r="E308" s="38"/>
      <c r="F308" s="38"/>
      <c r="V308"/>
      <c r="W308"/>
      <c r="X308"/>
    </row>
    <row r="309" spans="1:24" x14ac:dyDescent="0.25">
      <c r="A309" s="4">
        <v>39526</v>
      </c>
      <c r="B309" s="5">
        <f>VLOOKUP($A309,'Daily adjusted prices'!$C$5:$D$528,2,FALSE)</f>
        <v>6935.59</v>
      </c>
      <c r="C309" s="38">
        <f t="shared" si="7"/>
        <v>-1.5335432840611474E-2</v>
      </c>
      <c r="D309" s="38"/>
      <c r="E309" s="38"/>
      <c r="F309" s="38"/>
      <c r="V309"/>
      <c r="W309"/>
      <c r="X309"/>
    </row>
    <row r="310" spans="1:24" x14ac:dyDescent="0.25">
      <c r="A310" s="4">
        <v>39527</v>
      </c>
      <c r="B310" s="5">
        <f>VLOOKUP($A310,'Daily adjusted prices'!$C$5:$D$528,2,FALSE)</f>
        <v>7305.85</v>
      </c>
      <c r="C310" s="38">
        <f t="shared" si="7"/>
        <v>5.200927124095376E-2</v>
      </c>
      <c r="D310" s="38"/>
      <c r="E310" s="38"/>
      <c r="F310" s="38"/>
      <c r="V310"/>
      <c r="W310"/>
      <c r="X310"/>
    </row>
    <row r="311" spans="1:24" x14ac:dyDescent="0.25">
      <c r="A311" s="4">
        <v>39531</v>
      </c>
      <c r="B311" s="5">
        <f>VLOOKUP($A311,'Daily adjusted prices'!$C$5:$D$528,2,FALSE)</f>
        <v>7288.31</v>
      </c>
      <c r="C311" s="38">
        <f t="shared" si="7"/>
        <v>-2.4037023638489351E-3</v>
      </c>
      <c r="D311" s="38"/>
      <c r="E311" s="38"/>
      <c r="F311" s="38"/>
      <c r="V311"/>
      <c r="W311"/>
      <c r="X311"/>
    </row>
    <row r="312" spans="1:24" x14ac:dyDescent="0.25">
      <c r="A312" s="4">
        <v>39532</v>
      </c>
      <c r="B312" s="5">
        <f>VLOOKUP($A312,'Daily adjusted prices'!$C$5:$D$528,2,FALSE)</f>
        <v>7262.98</v>
      </c>
      <c r="C312" s="38">
        <f t="shared" si="7"/>
        <v>-3.48148179093486E-3</v>
      </c>
      <c r="D312" s="38"/>
      <c r="E312" s="38"/>
      <c r="F312" s="38"/>
      <c r="V312"/>
      <c r="W312"/>
      <c r="X312"/>
    </row>
    <row r="313" spans="1:24" x14ac:dyDescent="0.25">
      <c r="A313" s="4">
        <v>39533</v>
      </c>
      <c r="B313" s="5">
        <f>VLOOKUP($A313,'Daily adjusted prices'!$C$5:$D$528,2,FALSE)</f>
        <v>7235.7</v>
      </c>
      <c r="C313" s="38">
        <f t="shared" si="7"/>
        <v>-3.7631056334209408E-3</v>
      </c>
      <c r="D313" s="38"/>
      <c r="E313" s="38"/>
      <c r="F313" s="38"/>
      <c r="V313"/>
      <c r="W313"/>
      <c r="X313"/>
    </row>
    <row r="314" spans="1:24" x14ac:dyDescent="0.25">
      <c r="A314" s="4">
        <v>39534</v>
      </c>
      <c r="B314" s="5">
        <f>VLOOKUP($A314,'Daily adjusted prices'!$C$5:$D$528,2,FALSE)</f>
        <v>7177.23</v>
      </c>
      <c r="C314" s="38">
        <f t="shared" si="7"/>
        <v>-8.1135925531026498E-3</v>
      </c>
      <c r="D314" s="38"/>
      <c r="E314" s="38"/>
      <c r="F314" s="38"/>
      <c r="V314"/>
      <c r="W314"/>
      <c r="X314"/>
    </row>
    <row r="315" spans="1:24" x14ac:dyDescent="0.25">
      <c r="A315" s="4">
        <v>39535</v>
      </c>
      <c r="B315" s="5">
        <f>VLOOKUP($A315,'Daily adjusted prices'!$C$5:$D$528,2,FALSE)</f>
        <v>7134.36</v>
      </c>
      <c r="C315" s="38">
        <f t="shared" si="7"/>
        <v>-5.9909665135668621E-3</v>
      </c>
      <c r="D315" s="38"/>
      <c r="E315" s="38"/>
      <c r="F315" s="38"/>
      <c r="V315"/>
      <c r="W315"/>
      <c r="X315"/>
    </row>
    <row r="316" spans="1:24" x14ac:dyDescent="0.25">
      <c r="A316" s="4">
        <v>39538</v>
      </c>
      <c r="B316" s="5">
        <f>VLOOKUP($A316,'Daily adjusted prices'!$C$5:$D$528,2,FALSE)</f>
        <v>7212.31</v>
      </c>
      <c r="C316" s="38">
        <f t="shared" si="7"/>
        <v>1.086674009588685E-2</v>
      </c>
      <c r="D316" s="38"/>
      <c r="E316" s="38"/>
      <c r="F316" s="38"/>
      <c r="V316"/>
      <c r="W316"/>
      <c r="X316"/>
    </row>
    <row r="317" spans="1:24" x14ac:dyDescent="0.25">
      <c r="A317" s="4">
        <v>39539</v>
      </c>
      <c r="B317" s="5">
        <f>VLOOKUP($A317,'Daily adjusted prices'!$C$5:$D$528,2,FALSE)</f>
        <v>7489.03</v>
      </c>
      <c r="C317" s="38">
        <f t="shared" si="7"/>
        <v>3.7649994801505285E-2</v>
      </c>
      <c r="D317" s="38"/>
      <c r="E317" s="38"/>
      <c r="F317" s="38"/>
      <c r="V317"/>
      <c r="W317"/>
      <c r="X317"/>
    </row>
    <row r="318" spans="1:24" x14ac:dyDescent="0.25">
      <c r="A318" s="4">
        <v>39540</v>
      </c>
      <c r="B318" s="5">
        <f>VLOOKUP($A318,'Daily adjusted prices'!$C$5:$D$528,2,FALSE)</f>
        <v>7409.13</v>
      </c>
      <c r="C318" s="38">
        <f t="shared" si="7"/>
        <v>-1.0726259626342549E-2</v>
      </c>
      <c r="D318" s="38"/>
      <c r="E318" s="38"/>
      <c r="F318" s="38"/>
      <c r="V318"/>
      <c r="W318"/>
      <c r="X318"/>
    </row>
    <row r="319" spans="1:24" x14ac:dyDescent="0.25">
      <c r="A319" s="4">
        <v>39541</v>
      </c>
      <c r="B319" s="5">
        <f>VLOOKUP($A319,'Daily adjusted prices'!$C$5:$D$528,2,FALSE)</f>
        <v>7374.06</v>
      </c>
      <c r="C319" s="38">
        <f t="shared" si="7"/>
        <v>-4.744587032796406E-3</v>
      </c>
      <c r="D319" s="38"/>
      <c r="E319" s="38"/>
      <c r="F319" s="38"/>
      <c r="V319"/>
      <c r="W319"/>
      <c r="X319"/>
    </row>
    <row r="320" spans="1:24" x14ac:dyDescent="0.25">
      <c r="A320" s="4">
        <v>39542</v>
      </c>
      <c r="B320" s="5">
        <f>VLOOKUP($A320,'Daily adjusted prices'!$C$5:$D$528,2,FALSE)</f>
        <v>7319.49</v>
      </c>
      <c r="C320" s="38">
        <f t="shared" si="7"/>
        <v>-7.4277830604943477E-3</v>
      </c>
      <c r="D320" s="38"/>
      <c r="E320" s="38"/>
      <c r="F320" s="38"/>
      <c r="V320"/>
      <c r="W320"/>
      <c r="X320"/>
    </row>
    <row r="321" spans="1:24" x14ac:dyDescent="0.25">
      <c r="A321" s="4">
        <v>39545</v>
      </c>
      <c r="B321" s="5">
        <f>VLOOKUP($A321,'Daily adjusted prices'!$C$5:$D$528,2,FALSE)</f>
        <v>7261.03</v>
      </c>
      <c r="C321" s="38">
        <f t="shared" si="7"/>
        <v>-8.0189613629771429E-3</v>
      </c>
      <c r="D321" s="38"/>
      <c r="E321" s="38"/>
      <c r="F321" s="38"/>
      <c r="V321"/>
      <c r="W321"/>
      <c r="X321"/>
    </row>
    <row r="322" spans="1:24" x14ac:dyDescent="0.25">
      <c r="A322" s="4">
        <v>39546</v>
      </c>
      <c r="B322" s="5">
        <f>VLOOKUP($A322,'Daily adjusted prices'!$C$5:$D$528,2,FALSE)</f>
        <v>7200.62</v>
      </c>
      <c r="C322" s="38">
        <f t="shared" si="7"/>
        <v>-8.3545586261080211E-3</v>
      </c>
      <c r="D322" s="38"/>
      <c r="E322" s="38"/>
      <c r="F322" s="38"/>
      <c r="V322"/>
      <c r="W322"/>
      <c r="X322"/>
    </row>
    <row r="323" spans="1:24" x14ac:dyDescent="0.25">
      <c r="A323" s="4">
        <v>39547</v>
      </c>
      <c r="B323" s="5">
        <f>VLOOKUP($A323,'Daily adjusted prices'!$C$5:$D$528,2,FALSE)</f>
        <v>7101.23</v>
      </c>
      <c r="C323" s="38">
        <f t="shared" si="7"/>
        <v>-1.3899124946100809E-2</v>
      </c>
      <c r="D323" s="38"/>
      <c r="E323" s="38"/>
      <c r="F323" s="38"/>
      <c r="V323"/>
      <c r="W323"/>
      <c r="X323"/>
    </row>
    <row r="324" spans="1:24" x14ac:dyDescent="0.25">
      <c r="A324" s="4">
        <v>39548</v>
      </c>
      <c r="B324" s="5">
        <f>VLOOKUP($A324,'Daily adjusted prices'!$C$5:$D$528,2,FALSE)</f>
        <v>7161.64</v>
      </c>
      <c r="C324" s="38">
        <f t="shared" si="7"/>
        <v>8.470996544202478E-3</v>
      </c>
      <c r="D324" s="38"/>
      <c r="E324" s="38"/>
      <c r="F324" s="38"/>
      <c r="V324"/>
      <c r="W324"/>
      <c r="X324"/>
    </row>
    <row r="325" spans="1:24" x14ac:dyDescent="0.25">
      <c r="A325" s="4">
        <v>39549</v>
      </c>
      <c r="B325" s="5">
        <f>VLOOKUP($A325,'Daily adjusted prices'!$C$5:$D$528,2,FALSE)</f>
        <v>6245.73</v>
      </c>
      <c r="C325" s="38">
        <f t="shared" si="7"/>
        <v>-0.13684097476303544</v>
      </c>
      <c r="D325" s="38"/>
      <c r="E325" s="38"/>
      <c r="F325" s="38"/>
      <c r="V325"/>
      <c r="W325"/>
      <c r="X325"/>
    </row>
    <row r="326" spans="1:24" x14ac:dyDescent="0.25">
      <c r="A326" s="4">
        <v>39552</v>
      </c>
      <c r="B326" s="5">
        <f>VLOOKUP($A326,'Daily adjusted prices'!$C$5:$D$528,2,FALSE)</f>
        <v>6187.27</v>
      </c>
      <c r="C326" s="38">
        <f t="shared" ref="C326:C389" si="8">LN(B326/B325)</f>
        <v>-9.4040747740866057E-3</v>
      </c>
      <c r="D326" s="38"/>
      <c r="E326" s="38"/>
      <c r="F326" s="38"/>
      <c r="V326"/>
      <c r="W326"/>
      <c r="X326"/>
    </row>
    <row r="327" spans="1:24" x14ac:dyDescent="0.25">
      <c r="A327" s="4">
        <v>39553</v>
      </c>
      <c r="B327" s="5">
        <f>VLOOKUP($A327,'Daily adjusted prices'!$C$5:$D$528,2,FALSE)</f>
        <v>6232.09</v>
      </c>
      <c r="C327" s="38">
        <f t="shared" si="8"/>
        <v>7.2177945692010748E-3</v>
      </c>
      <c r="D327" s="38"/>
      <c r="E327" s="38"/>
      <c r="F327" s="38"/>
      <c r="V327"/>
      <c r="W327"/>
      <c r="X327"/>
    </row>
    <row r="328" spans="1:24" x14ac:dyDescent="0.25">
      <c r="A328" s="4">
        <v>39554</v>
      </c>
      <c r="B328" s="5">
        <f>VLOOKUP($A328,'Daily adjusted prices'!$C$5:$D$528,2,FALSE)</f>
        <v>6280.81</v>
      </c>
      <c r="C328" s="38">
        <f t="shared" si="8"/>
        <v>7.7872029985542905E-3</v>
      </c>
      <c r="D328" s="38"/>
      <c r="E328" s="38"/>
      <c r="F328" s="38"/>
      <c r="V328"/>
      <c r="W328"/>
      <c r="X328"/>
    </row>
    <row r="329" spans="1:24" x14ac:dyDescent="0.25">
      <c r="A329" s="4">
        <v>39555</v>
      </c>
      <c r="B329" s="5">
        <f>VLOOKUP($A329,'Daily adjusted prices'!$C$5:$D$528,2,FALSE)</f>
        <v>6239.89</v>
      </c>
      <c r="C329" s="38">
        <f t="shared" si="8"/>
        <v>-6.5363990336775512E-3</v>
      </c>
      <c r="D329" s="38"/>
      <c r="E329" s="38"/>
      <c r="F329" s="38"/>
      <c r="V329"/>
      <c r="W329"/>
      <c r="X329"/>
    </row>
    <row r="330" spans="1:24" x14ac:dyDescent="0.25">
      <c r="A330" s="4">
        <v>39556</v>
      </c>
      <c r="B330" s="5">
        <f>VLOOKUP($A330,'Daily adjusted prices'!$C$5:$D$528,2,FALSE)</f>
        <v>6370.45</v>
      </c>
      <c r="C330" s="38">
        <f t="shared" si="8"/>
        <v>2.0707556710169977E-2</v>
      </c>
      <c r="D330" s="38"/>
      <c r="E330" s="38"/>
      <c r="F330" s="38"/>
      <c r="V330"/>
      <c r="W330"/>
      <c r="X330"/>
    </row>
    <row r="331" spans="1:24" x14ac:dyDescent="0.25">
      <c r="A331" s="4">
        <v>39559</v>
      </c>
      <c r="B331" s="5">
        <f>VLOOKUP($A331,'Daily adjusted prices'!$C$5:$D$528,2,FALSE)</f>
        <v>6325.63</v>
      </c>
      <c r="C331" s="38">
        <f t="shared" si="8"/>
        <v>-7.0604763345556995E-3</v>
      </c>
      <c r="D331" s="38"/>
      <c r="E331" s="38"/>
      <c r="F331" s="38"/>
      <c r="V331"/>
      <c r="W331"/>
      <c r="X331"/>
    </row>
    <row r="332" spans="1:24" x14ac:dyDescent="0.25">
      <c r="A332" s="4">
        <v>39560</v>
      </c>
      <c r="B332" s="5">
        <f>VLOOKUP($A332,'Daily adjusted prices'!$C$5:$D$528,2,FALSE)</f>
        <v>6300.3</v>
      </c>
      <c r="C332" s="38">
        <f t="shared" si="8"/>
        <v>-4.012383085088677E-3</v>
      </c>
      <c r="D332" s="38"/>
      <c r="E332" s="38"/>
      <c r="F332" s="38"/>
      <c r="V332"/>
      <c r="W332"/>
      <c r="X332"/>
    </row>
    <row r="333" spans="1:24" x14ac:dyDescent="0.25">
      <c r="A333" s="4">
        <v>39561</v>
      </c>
      <c r="B333" s="5">
        <f>VLOOKUP($A333,'Daily adjusted prices'!$C$5:$D$528,2,FALSE)</f>
        <v>6306.14</v>
      </c>
      <c r="C333" s="38">
        <f t="shared" si="8"/>
        <v>9.2651064341160694E-4</v>
      </c>
      <c r="D333" s="38"/>
      <c r="E333" s="38"/>
      <c r="F333" s="38"/>
      <c r="V333"/>
      <c r="W333"/>
      <c r="X333"/>
    </row>
    <row r="334" spans="1:24" x14ac:dyDescent="0.25">
      <c r="A334" s="4">
        <v>39562</v>
      </c>
      <c r="B334" s="5">
        <f>VLOOKUP($A334,'Daily adjusted prices'!$C$5:$D$528,2,FALSE)</f>
        <v>6393.84</v>
      </c>
      <c r="C334" s="38">
        <f t="shared" si="8"/>
        <v>1.3811264910297483E-2</v>
      </c>
      <c r="D334" s="38"/>
      <c r="E334" s="38"/>
      <c r="F334" s="38"/>
      <c r="V334"/>
      <c r="W334"/>
      <c r="X334"/>
    </row>
    <row r="335" spans="1:24" x14ac:dyDescent="0.25">
      <c r="A335" s="4">
        <v>39563</v>
      </c>
      <c r="B335" s="5">
        <f>VLOOKUP($A335,'Daily adjusted prices'!$C$5:$D$528,2,FALSE)</f>
        <v>6495.17</v>
      </c>
      <c r="C335" s="38">
        <f t="shared" si="8"/>
        <v>1.5723796894950268E-2</v>
      </c>
      <c r="D335" s="38"/>
      <c r="E335" s="38"/>
      <c r="F335" s="38"/>
      <c r="V335"/>
      <c r="W335"/>
      <c r="X335"/>
    </row>
    <row r="336" spans="1:24" x14ac:dyDescent="0.25">
      <c r="A336" s="4">
        <v>39566</v>
      </c>
      <c r="B336" s="5">
        <f>VLOOKUP($A336,'Daily adjusted prices'!$C$5:$D$528,2,FALSE)</f>
        <v>6463.99</v>
      </c>
      <c r="C336" s="38">
        <f t="shared" si="8"/>
        <v>-4.8120495721202501E-3</v>
      </c>
      <c r="D336" s="38"/>
      <c r="E336" s="38"/>
      <c r="F336" s="38"/>
      <c r="V336"/>
      <c r="W336"/>
      <c r="X336"/>
    </row>
    <row r="337" spans="1:24" x14ac:dyDescent="0.25">
      <c r="A337" s="4">
        <v>39567</v>
      </c>
      <c r="B337" s="5">
        <f>VLOOKUP($A337,'Daily adjusted prices'!$C$5:$D$528,2,FALSE)</f>
        <v>6395.79</v>
      </c>
      <c r="C337" s="38">
        <f t="shared" si="8"/>
        <v>-1.0606812775840174E-2</v>
      </c>
      <c r="D337" s="38"/>
      <c r="E337" s="38"/>
      <c r="F337" s="38"/>
      <c r="V337"/>
      <c r="W337"/>
      <c r="X337"/>
    </row>
    <row r="338" spans="1:24" x14ac:dyDescent="0.25">
      <c r="A338" s="4">
        <v>39568</v>
      </c>
      <c r="B338" s="5">
        <f>VLOOKUP($A338,'Daily adjusted prices'!$C$5:$D$528,2,FALSE)</f>
        <v>6372.4</v>
      </c>
      <c r="C338" s="38">
        <f t="shared" si="8"/>
        <v>-3.6637966954517968E-3</v>
      </c>
      <c r="D338" s="38"/>
      <c r="E338" s="38"/>
      <c r="F338" s="38"/>
      <c r="V338"/>
      <c r="W338"/>
      <c r="X338"/>
    </row>
    <row r="339" spans="1:24" x14ac:dyDescent="0.25">
      <c r="A339" s="4">
        <v>39569</v>
      </c>
      <c r="B339" s="5">
        <f>VLOOKUP($A339,'Daily adjusted prices'!$C$5:$D$528,2,FALSE)</f>
        <v>6454.25</v>
      </c>
      <c r="C339" s="38">
        <f t="shared" si="8"/>
        <v>1.2762663830763661E-2</v>
      </c>
      <c r="D339" s="38"/>
      <c r="E339" s="38"/>
      <c r="F339" s="38"/>
      <c r="V339"/>
      <c r="W339"/>
      <c r="X339"/>
    </row>
    <row r="340" spans="1:24" x14ac:dyDescent="0.25">
      <c r="A340" s="4">
        <v>39570</v>
      </c>
      <c r="B340" s="5">
        <f>VLOOKUP($A340,'Daily adjusted prices'!$C$5:$D$528,2,FALSE)</f>
        <v>6497.12</v>
      </c>
      <c r="C340" s="38">
        <f t="shared" si="8"/>
        <v>6.6201732435640682E-3</v>
      </c>
      <c r="D340" s="38"/>
      <c r="E340" s="38"/>
      <c r="F340" s="38"/>
      <c r="V340"/>
      <c r="W340"/>
      <c r="X340"/>
    </row>
    <row r="341" spans="1:24" x14ac:dyDescent="0.25">
      <c r="A341" s="4">
        <v>39573</v>
      </c>
      <c r="B341" s="5">
        <f>VLOOKUP($A341,'Daily adjusted prices'!$C$5:$D$528,2,FALSE)</f>
        <v>6465.94</v>
      </c>
      <c r="C341" s="38">
        <f t="shared" si="8"/>
        <v>-4.8106018378872217E-3</v>
      </c>
      <c r="D341" s="38"/>
      <c r="E341" s="38"/>
      <c r="F341" s="38"/>
      <c r="V341"/>
      <c r="W341"/>
      <c r="X341"/>
    </row>
    <row r="342" spans="1:24" x14ac:dyDescent="0.25">
      <c r="A342" s="4">
        <v>39574</v>
      </c>
      <c r="B342" s="5">
        <f>VLOOKUP($A342,'Daily adjusted prices'!$C$5:$D$528,2,FALSE)</f>
        <v>6430.86</v>
      </c>
      <c r="C342" s="38">
        <f t="shared" si="8"/>
        <v>-5.4401225910014304E-3</v>
      </c>
      <c r="D342" s="38"/>
      <c r="E342" s="38"/>
      <c r="F342" s="38"/>
      <c r="V342"/>
      <c r="W342"/>
      <c r="X342"/>
    </row>
    <row r="343" spans="1:24" x14ac:dyDescent="0.25">
      <c r="A343" s="4">
        <v>39575</v>
      </c>
      <c r="B343" s="5">
        <f>VLOOKUP($A343,'Daily adjusted prices'!$C$5:$D$528,2,FALSE)</f>
        <v>6347.07</v>
      </c>
      <c r="C343" s="38">
        <f t="shared" si="8"/>
        <v>-1.311498826600656E-2</v>
      </c>
      <c r="D343" s="38"/>
      <c r="E343" s="38"/>
      <c r="F343" s="38"/>
      <c r="V343"/>
      <c r="W343"/>
      <c r="X343"/>
    </row>
    <row r="344" spans="1:24" x14ac:dyDescent="0.25">
      <c r="A344" s="4">
        <v>39576</v>
      </c>
      <c r="B344" s="5">
        <f>VLOOKUP($A344,'Daily adjusted prices'!$C$5:$D$528,2,FALSE)</f>
        <v>6350.96</v>
      </c>
      <c r="C344" s="38">
        <f t="shared" si="8"/>
        <v>6.1269348421614947E-4</v>
      </c>
      <c r="D344" s="38"/>
      <c r="E344" s="38"/>
      <c r="F344" s="38"/>
      <c r="V344"/>
      <c r="W344"/>
      <c r="X344"/>
    </row>
    <row r="345" spans="1:24" x14ac:dyDescent="0.25">
      <c r="A345" s="4">
        <v>39577</v>
      </c>
      <c r="B345" s="5">
        <f>VLOOKUP($A345,'Daily adjusted prices'!$C$5:$D$528,2,FALSE)</f>
        <v>6288.61</v>
      </c>
      <c r="C345" s="38">
        <f t="shared" si="8"/>
        <v>-9.8659219804118608E-3</v>
      </c>
      <c r="D345" s="38"/>
      <c r="E345" s="38"/>
      <c r="F345" s="38"/>
      <c r="V345"/>
      <c r="W345"/>
      <c r="X345"/>
    </row>
    <row r="346" spans="1:24" x14ac:dyDescent="0.25">
      <c r="A346" s="4">
        <v>39580</v>
      </c>
      <c r="B346" s="5">
        <f>VLOOKUP($A346,'Daily adjusted prices'!$C$5:$D$528,2,FALSE)</f>
        <v>6313.94</v>
      </c>
      <c r="C346" s="38">
        <f t="shared" si="8"/>
        <v>4.019826798380045E-3</v>
      </c>
      <c r="D346" s="38"/>
      <c r="E346" s="38"/>
      <c r="F346" s="38"/>
      <c r="V346"/>
      <c r="W346"/>
      <c r="X346"/>
    </row>
    <row r="347" spans="1:24" x14ac:dyDescent="0.25">
      <c r="A347" s="4">
        <v>39581</v>
      </c>
      <c r="B347" s="5">
        <f>VLOOKUP($A347,'Daily adjusted prices'!$C$5:$D$528,2,FALSE)</f>
        <v>6300.3</v>
      </c>
      <c r="C347" s="38">
        <f t="shared" si="8"/>
        <v>-2.1626360868642227E-3</v>
      </c>
      <c r="D347" s="38"/>
      <c r="E347" s="38"/>
      <c r="F347" s="38"/>
      <c r="V347"/>
      <c r="W347"/>
      <c r="X347"/>
    </row>
    <row r="348" spans="1:24" x14ac:dyDescent="0.25">
      <c r="A348" s="4">
        <v>39582</v>
      </c>
      <c r="B348" s="5">
        <f>VLOOKUP($A348,'Daily adjusted prices'!$C$5:$D$528,2,FALSE)</f>
        <v>6335.38</v>
      </c>
      <c r="C348" s="38">
        <f t="shared" si="8"/>
        <v>5.5525448774465516E-3</v>
      </c>
      <c r="D348" s="38"/>
      <c r="E348" s="38"/>
      <c r="F348" s="38"/>
      <c r="V348"/>
      <c r="W348"/>
      <c r="X348"/>
    </row>
    <row r="349" spans="1:24" x14ac:dyDescent="0.25">
      <c r="A349" s="4">
        <v>39583</v>
      </c>
      <c r="B349" s="5">
        <f>VLOOKUP($A349,'Daily adjusted prices'!$C$5:$D$528,2,FALSE)</f>
        <v>6308.09</v>
      </c>
      <c r="C349" s="38">
        <f t="shared" si="8"/>
        <v>-4.3168595930883251E-3</v>
      </c>
      <c r="D349" s="38"/>
      <c r="E349" s="38"/>
      <c r="F349" s="38"/>
      <c r="V349"/>
      <c r="W349"/>
      <c r="X349"/>
    </row>
    <row r="350" spans="1:24" x14ac:dyDescent="0.25">
      <c r="A350" s="4">
        <v>39584</v>
      </c>
      <c r="B350" s="5">
        <f>VLOOKUP($A350,'Daily adjusted prices'!$C$5:$D$528,2,FALSE)</f>
        <v>6261.32</v>
      </c>
      <c r="C350" s="38">
        <f t="shared" si="8"/>
        <v>-7.441911092295468E-3</v>
      </c>
      <c r="D350" s="38"/>
      <c r="E350" s="38"/>
      <c r="F350" s="38"/>
      <c r="V350"/>
      <c r="W350"/>
      <c r="X350"/>
    </row>
    <row r="351" spans="1:24" x14ac:dyDescent="0.25">
      <c r="A351" s="4">
        <v>39587</v>
      </c>
      <c r="B351" s="5">
        <f>VLOOKUP($A351,'Daily adjusted prices'!$C$5:$D$528,2,FALSE)</f>
        <v>6313.94</v>
      </c>
      <c r="C351" s="38">
        <f t="shared" si="8"/>
        <v>8.3688618948014552E-3</v>
      </c>
      <c r="D351" s="38"/>
      <c r="E351" s="38"/>
      <c r="F351" s="38"/>
      <c r="V351"/>
      <c r="W351"/>
      <c r="X351"/>
    </row>
    <row r="352" spans="1:24" x14ac:dyDescent="0.25">
      <c r="A352" s="4">
        <v>39588</v>
      </c>
      <c r="B352" s="5">
        <f>VLOOKUP($A352,'Daily adjusted prices'!$C$5:$D$528,2,FALSE)</f>
        <v>6181.42</v>
      </c>
      <c r="C352" s="38">
        <f t="shared" si="8"/>
        <v>-2.1211868859715953E-2</v>
      </c>
      <c r="D352" s="38"/>
      <c r="E352" s="38"/>
      <c r="F352" s="38"/>
      <c r="V352"/>
      <c r="W352"/>
      <c r="X352"/>
    </row>
    <row r="353" spans="1:24" x14ac:dyDescent="0.25">
      <c r="A353" s="4">
        <v>39589</v>
      </c>
      <c r="B353" s="5">
        <f>VLOOKUP($A353,'Daily adjusted prices'!$C$5:$D$528,2,FALSE)</f>
        <v>6039.16</v>
      </c>
      <c r="C353" s="38">
        <f t="shared" si="8"/>
        <v>-2.3283089110987282E-2</v>
      </c>
      <c r="D353" s="38"/>
      <c r="E353" s="38"/>
      <c r="F353" s="38"/>
      <c r="V353"/>
      <c r="W353"/>
      <c r="X353"/>
    </row>
    <row r="354" spans="1:24" x14ac:dyDescent="0.25">
      <c r="A354" s="4">
        <v>39590</v>
      </c>
      <c r="B354" s="5">
        <f>VLOOKUP($A354,'Daily adjusted prices'!$C$5:$D$528,2,FALSE)</f>
        <v>6043.06</v>
      </c>
      <c r="C354" s="38">
        <f t="shared" si="8"/>
        <v>6.4557674590436835E-4</v>
      </c>
      <c r="D354" s="38"/>
      <c r="E354" s="38"/>
      <c r="F354" s="38"/>
      <c r="V354"/>
      <c r="W354"/>
      <c r="X354"/>
    </row>
    <row r="355" spans="1:24" x14ac:dyDescent="0.25">
      <c r="A355" s="4">
        <v>39591</v>
      </c>
      <c r="B355" s="5">
        <f>VLOOKUP($A355,'Daily adjusted prices'!$C$5:$D$528,2,FALSE)</f>
        <v>5930.04</v>
      </c>
      <c r="C355" s="38">
        <f t="shared" si="8"/>
        <v>-1.8879547823973147E-2</v>
      </c>
      <c r="D355" s="38"/>
      <c r="E355" s="38"/>
      <c r="F355" s="38"/>
      <c r="V355"/>
      <c r="W355"/>
      <c r="X355"/>
    </row>
    <row r="356" spans="1:24" x14ac:dyDescent="0.25">
      <c r="A356" s="4">
        <v>39595</v>
      </c>
      <c r="B356" s="5">
        <f>VLOOKUP($A356,'Daily adjusted prices'!$C$5:$D$528,2,FALSE)</f>
        <v>5924.19</v>
      </c>
      <c r="C356" s="38">
        <f t="shared" si="8"/>
        <v>-9.8698953452022926E-4</v>
      </c>
      <c r="D356" s="38"/>
      <c r="E356" s="38"/>
      <c r="F356" s="38"/>
      <c r="V356"/>
      <c r="W356"/>
      <c r="X356"/>
    </row>
    <row r="357" spans="1:24" x14ac:dyDescent="0.25">
      <c r="A357" s="4">
        <v>39596</v>
      </c>
      <c r="B357" s="5">
        <f>VLOOKUP($A357,'Daily adjusted prices'!$C$5:$D$528,2,FALSE)</f>
        <v>5953.42</v>
      </c>
      <c r="C357" s="38">
        <f t="shared" si="8"/>
        <v>4.9218755301268331E-3</v>
      </c>
      <c r="D357" s="38"/>
      <c r="E357" s="38"/>
      <c r="F357" s="38"/>
      <c r="V357"/>
      <c r="W357"/>
      <c r="X357"/>
    </row>
    <row r="358" spans="1:24" x14ac:dyDescent="0.25">
      <c r="A358" s="4">
        <v>39597</v>
      </c>
      <c r="B358" s="5">
        <f>VLOOKUP($A358,'Daily adjusted prices'!$C$5:$D$528,2,FALSE)</f>
        <v>5970.96</v>
      </c>
      <c r="C358" s="38">
        <f t="shared" si="8"/>
        <v>2.9418741519764238E-3</v>
      </c>
      <c r="D358" s="38"/>
      <c r="E358" s="38"/>
      <c r="F358" s="38"/>
      <c r="V358"/>
      <c r="W358"/>
      <c r="X358"/>
    </row>
    <row r="359" spans="1:24" x14ac:dyDescent="0.25">
      <c r="A359" s="4">
        <v>39598</v>
      </c>
      <c r="B359" s="5">
        <f>VLOOKUP($A359,'Daily adjusted prices'!$C$5:$D$528,2,FALSE)</f>
        <v>5986.55</v>
      </c>
      <c r="C359" s="38">
        <f t="shared" si="8"/>
        <v>2.6075677684676917E-3</v>
      </c>
      <c r="D359" s="38"/>
      <c r="E359" s="38"/>
      <c r="F359" s="38"/>
      <c r="V359"/>
      <c r="W359"/>
      <c r="X359"/>
    </row>
    <row r="360" spans="1:24" x14ac:dyDescent="0.25">
      <c r="A360" s="4">
        <v>39601</v>
      </c>
      <c r="B360" s="5">
        <f>VLOOKUP($A360,'Daily adjusted prices'!$C$5:$D$528,2,FALSE)</f>
        <v>5926.14</v>
      </c>
      <c r="C360" s="38">
        <f t="shared" si="8"/>
        <v>-1.0142212688492643E-2</v>
      </c>
      <c r="D360" s="38"/>
      <c r="E360" s="38"/>
      <c r="F360" s="38"/>
      <c r="V360"/>
      <c r="W360"/>
      <c r="X360"/>
    </row>
    <row r="361" spans="1:24" x14ac:dyDescent="0.25">
      <c r="A361" s="4">
        <v>39602</v>
      </c>
      <c r="B361" s="5">
        <f>VLOOKUP($A361,'Daily adjusted prices'!$C$5:$D$528,2,FALSE)</f>
        <v>5935.88</v>
      </c>
      <c r="C361" s="38">
        <f t="shared" si="8"/>
        <v>1.6422164503116933E-3</v>
      </c>
      <c r="D361" s="38"/>
      <c r="E361" s="38"/>
      <c r="F361" s="38"/>
      <c r="V361"/>
      <c r="W361"/>
      <c r="X361"/>
    </row>
    <row r="362" spans="1:24" x14ac:dyDescent="0.25">
      <c r="A362" s="4">
        <v>39603</v>
      </c>
      <c r="B362" s="5">
        <f>VLOOKUP($A362,'Daily adjusted prices'!$C$5:$D$528,2,FALSE)</f>
        <v>5933.93</v>
      </c>
      <c r="C362" s="38">
        <f t="shared" si="8"/>
        <v>-3.2856465563354007E-4</v>
      </c>
      <c r="D362" s="38"/>
      <c r="E362" s="38"/>
      <c r="F362" s="38"/>
      <c r="V362"/>
      <c r="W362"/>
      <c r="X362"/>
    </row>
    <row r="363" spans="1:24" x14ac:dyDescent="0.25">
      <c r="A363" s="4">
        <v>39604</v>
      </c>
      <c r="B363" s="5">
        <f>VLOOKUP($A363,'Daily adjusted prices'!$C$5:$D$528,2,FALSE)</f>
        <v>6052.81</v>
      </c>
      <c r="C363" s="38">
        <f t="shared" si="8"/>
        <v>1.9835901651519827E-2</v>
      </c>
      <c r="D363" s="38"/>
      <c r="E363" s="38"/>
      <c r="F363" s="38"/>
      <c r="V363"/>
      <c r="W363"/>
      <c r="X363"/>
    </row>
    <row r="364" spans="1:24" x14ac:dyDescent="0.25">
      <c r="A364" s="4">
        <v>39605</v>
      </c>
      <c r="B364" s="5">
        <f>VLOOKUP($A364,'Daily adjusted prices'!$C$5:$D$528,2,FALSE)</f>
        <v>5850.14</v>
      </c>
      <c r="C364" s="38">
        <f t="shared" si="8"/>
        <v>-3.4057034441863795E-2</v>
      </c>
      <c r="D364" s="38"/>
      <c r="E364" s="38"/>
      <c r="F364" s="38"/>
      <c r="V364"/>
      <c r="W364"/>
      <c r="X364"/>
    </row>
    <row r="365" spans="1:24" x14ac:dyDescent="0.25">
      <c r="A365" s="4">
        <v>39608</v>
      </c>
      <c r="B365" s="5">
        <f>VLOOKUP($A365,'Daily adjusted prices'!$C$5:$D$528,2,FALSE)</f>
        <v>5857.93</v>
      </c>
      <c r="C365" s="38">
        <f t="shared" si="8"/>
        <v>1.330706281997097E-3</v>
      </c>
      <c r="D365" s="38"/>
      <c r="E365" s="38"/>
      <c r="F365" s="38"/>
      <c r="V365"/>
      <c r="W365"/>
      <c r="X365"/>
    </row>
    <row r="366" spans="1:24" x14ac:dyDescent="0.25">
      <c r="A366" s="4">
        <v>39609</v>
      </c>
      <c r="B366" s="5">
        <f>VLOOKUP($A366,'Daily adjusted prices'!$C$5:$D$528,2,FALSE)</f>
        <v>5910.55</v>
      </c>
      <c r="C366" s="38">
        <f t="shared" si="8"/>
        <v>8.9425908303671017E-3</v>
      </c>
      <c r="D366" s="38"/>
      <c r="E366" s="38"/>
      <c r="F366" s="38"/>
      <c r="V366"/>
      <c r="W366"/>
      <c r="X366"/>
    </row>
    <row r="367" spans="1:24" x14ac:dyDescent="0.25">
      <c r="A367" s="4">
        <v>39610</v>
      </c>
      <c r="B367" s="5">
        <f>VLOOKUP($A367,'Daily adjusted prices'!$C$5:$D$528,2,FALSE)</f>
        <v>5813.11</v>
      </c>
      <c r="C367" s="38">
        <f t="shared" si="8"/>
        <v>-1.6623178050141432E-2</v>
      </c>
      <c r="D367" s="38"/>
      <c r="E367" s="38"/>
      <c r="F367" s="38"/>
      <c r="V367"/>
      <c r="W367"/>
      <c r="X367"/>
    </row>
    <row r="368" spans="1:24" x14ac:dyDescent="0.25">
      <c r="A368" s="4">
        <v>39611</v>
      </c>
      <c r="B368" s="5">
        <f>VLOOKUP($A368,'Daily adjusted prices'!$C$5:$D$528,2,FALSE)</f>
        <v>5661.11</v>
      </c>
      <c r="C368" s="38">
        <f t="shared" si="8"/>
        <v>-2.6495725581921377E-2</v>
      </c>
      <c r="D368" s="38"/>
      <c r="E368" s="38"/>
      <c r="F368" s="38"/>
      <c r="V368"/>
      <c r="W368"/>
      <c r="X368"/>
    </row>
    <row r="369" spans="1:24" x14ac:dyDescent="0.25">
      <c r="A369" s="4">
        <v>39612</v>
      </c>
      <c r="B369" s="5">
        <f>VLOOKUP($A369,'Daily adjusted prices'!$C$5:$D$528,2,FALSE)</f>
        <v>5680.59</v>
      </c>
      <c r="C369" s="38">
        <f t="shared" si="8"/>
        <v>3.4351145164038433E-3</v>
      </c>
      <c r="D369" s="38"/>
      <c r="E369" s="38"/>
      <c r="F369" s="38"/>
      <c r="V369"/>
      <c r="W369"/>
      <c r="X369"/>
    </row>
    <row r="370" spans="1:24" x14ac:dyDescent="0.25">
      <c r="A370" s="4">
        <v>39615</v>
      </c>
      <c r="B370" s="5">
        <f>VLOOKUP($A370,'Daily adjusted prices'!$C$5:$D$528,2,FALSE)</f>
        <v>5645.52</v>
      </c>
      <c r="C370" s="38">
        <f t="shared" si="8"/>
        <v>-6.192790301296291E-3</v>
      </c>
      <c r="D370" s="38"/>
      <c r="E370" s="38"/>
      <c r="F370" s="38"/>
      <c r="V370"/>
      <c r="W370"/>
      <c r="X370"/>
    </row>
    <row r="371" spans="1:24" x14ac:dyDescent="0.25">
      <c r="A371" s="4">
        <v>39616</v>
      </c>
      <c r="B371" s="5">
        <f>VLOOKUP($A371,'Daily adjusted prices'!$C$5:$D$528,2,FALSE)</f>
        <v>5624.08</v>
      </c>
      <c r="C371" s="38">
        <f t="shared" si="8"/>
        <v>-3.804931118489144E-3</v>
      </c>
      <c r="D371" s="38"/>
      <c r="E371" s="38"/>
      <c r="F371" s="38"/>
      <c r="V371"/>
      <c r="W371"/>
      <c r="X371"/>
    </row>
    <row r="372" spans="1:24" x14ac:dyDescent="0.25">
      <c r="A372" s="4">
        <v>39617</v>
      </c>
      <c r="B372" s="5">
        <f>VLOOKUP($A372,'Daily adjusted prices'!$C$5:$D$528,2,FALSE)</f>
        <v>5497.41</v>
      </c>
      <c r="C372" s="38">
        <f t="shared" si="8"/>
        <v>-2.2780306923250809E-2</v>
      </c>
      <c r="D372" s="38"/>
      <c r="E372" s="38"/>
      <c r="F372" s="38"/>
      <c r="V372"/>
      <c r="W372"/>
      <c r="X372"/>
    </row>
    <row r="373" spans="1:24" x14ac:dyDescent="0.25">
      <c r="A373" s="4">
        <v>39618</v>
      </c>
      <c r="B373" s="5">
        <f>VLOOKUP($A373,'Daily adjusted prices'!$C$5:$D$528,2,FALSE)</f>
        <v>5499.36</v>
      </c>
      <c r="C373" s="38">
        <f t="shared" si="8"/>
        <v>3.5464959627941854E-4</v>
      </c>
      <c r="D373" s="38"/>
      <c r="E373" s="38"/>
      <c r="F373" s="38"/>
      <c r="V373"/>
      <c r="W373"/>
      <c r="X373"/>
    </row>
    <row r="374" spans="1:24" x14ac:dyDescent="0.25">
      <c r="A374" s="4">
        <v>39619</v>
      </c>
      <c r="B374" s="5">
        <f>VLOOKUP($A374,'Daily adjusted prices'!$C$5:$D$528,2,FALSE)</f>
        <v>5394.93</v>
      </c>
      <c r="C374" s="38">
        <f t="shared" si="8"/>
        <v>-1.9172098182196416E-2</v>
      </c>
      <c r="D374" s="38"/>
      <c r="E374" s="38"/>
      <c r="F374" s="38"/>
      <c r="V374"/>
      <c r="W374"/>
      <c r="X374"/>
    </row>
    <row r="375" spans="1:24" x14ac:dyDescent="0.25">
      <c r="A375" s="4">
        <v>39622</v>
      </c>
      <c r="B375" s="5">
        <f>VLOOKUP($A375,'Daily adjusted prices'!$C$5:$D$528,2,FALSE)</f>
        <v>5398.87</v>
      </c>
      <c r="C375" s="38">
        <f t="shared" si="8"/>
        <v>7.3004876410370692E-4</v>
      </c>
      <c r="D375" s="38"/>
      <c r="E375" s="38"/>
      <c r="F375" s="38"/>
      <c r="V375"/>
      <c r="W375"/>
      <c r="X375"/>
    </row>
    <row r="376" spans="1:24" x14ac:dyDescent="0.25">
      <c r="A376" s="4">
        <v>39623</v>
      </c>
      <c r="B376" s="5">
        <f>VLOOKUP($A376,'Daily adjusted prices'!$C$5:$D$528,2,FALSE)</f>
        <v>5436.31</v>
      </c>
      <c r="C376" s="38">
        <f t="shared" si="8"/>
        <v>6.9108494756126779E-3</v>
      </c>
      <c r="D376" s="38"/>
      <c r="E376" s="38"/>
      <c r="F376" s="38"/>
      <c r="V376"/>
      <c r="W376"/>
      <c r="X376"/>
    </row>
    <row r="377" spans="1:24" x14ac:dyDescent="0.25">
      <c r="A377" s="4">
        <v>39624</v>
      </c>
      <c r="B377" s="5">
        <f>VLOOKUP($A377,'Daily adjusted prices'!$C$5:$D$528,2,FALSE)</f>
        <v>5515.13</v>
      </c>
      <c r="C377" s="38">
        <f t="shared" si="8"/>
        <v>1.43947026149964E-2</v>
      </c>
      <c r="D377" s="38"/>
      <c r="E377" s="38"/>
      <c r="F377" s="38"/>
      <c r="V377"/>
      <c r="W377"/>
      <c r="X377"/>
    </row>
    <row r="378" spans="1:24" x14ac:dyDescent="0.25">
      <c r="A378" s="4">
        <v>39625</v>
      </c>
      <c r="B378" s="5">
        <f>VLOOKUP($A378,'Daily adjusted prices'!$C$5:$D$528,2,FALSE)</f>
        <v>5227.45</v>
      </c>
      <c r="C378" s="38">
        <f t="shared" si="8"/>
        <v>-5.3571637030426514E-2</v>
      </c>
      <c r="D378" s="38"/>
      <c r="E378" s="38"/>
      <c r="F378" s="38"/>
      <c r="V378"/>
      <c r="W378"/>
      <c r="X378"/>
    </row>
    <row r="379" spans="1:24" x14ac:dyDescent="0.25">
      <c r="A379" s="4">
        <v>39626</v>
      </c>
      <c r="B379" s="5">
        <f>VLOOKUP($A379,'Daily adjusted prices'!$C$5:$D$528,2,FALSE)</f>
        <v>5174.25</v>
      </c>
      <c r="C379" s="38">
        <f t="shared" si="8"/>
        <v>-1.0229186361187491E-2</v>
      </c>
      <c r="D379" s="38"/>
      <c r="E379" s="38"/>
      <c r="F379" s="38"/>
      <c r="V379"/>
      <c r="W379"/>
      <c r="X379"/>
    </row>
    <row r="380" spans="1:24" x14ac:dyDescent="0.25">
      <c r="A380" s="4">
        <v>39629</v>
      </c>
      <c r="B380" s="5">
        <f>VLOOKUP($A380,'Daily adjusted prices'!$C$5:$D$528,2,FALSE)</f>
        <v>5258.97</v>
      </c>
      <c r="C380" s="38">
        <f t="shared" si="8"/>
        <v>1.624078897218564E-2</v>
      </c>
      <c r="D380" s="38"/>
      <c r="E380" s="38"/>
      <c r="F380" s="38"/>
      <c r="V380"/>
      <c r="W380"/>
      <c r="X380"/>
    </row>
    <row r="381" spans="1:24" x14ac:dyDescent="0.25">
      <c r="A381" s="4">
        <v>39630</v>
      </c>
      <c r="B381" s="5">
        <f>VLOOKUP($A381,'Daily adjusted prices'!$C$5:$D$528,2,FALSE)</f>
        <v>5343.7</v>
      </c>
      <c r="C381" s="38">
        <f t="shared" si="8"/>
        <v>1.5983106849636317E-2</v>
      </c>
      <c r="D381" s="38"/>
      <c r="E381" s="38"/>
      <c r="F381" s="38"/>
      <c r="V381"/>
      <c r="W381"/>
      <c r="X381"/>
    </row>
    <row r="382" spans="1:24" x14ac:dyDescent="0.25">
      <c r="A382" s="4">
        <v>39631</v>
      </c>
      <c r="B382" s="5">
        <f>VLOOKUP($A382,'Daily adjusted prices'!$C$5:$D$528,2,FALSE)</f>
        <v>5223.51</v>
      </c>
      <c r="C382" s="38">
        <f t="shared" si="8"/>
        <v>-2.2748707215225667E-2</v>
      </c>
      <c r="D382" s="38"/>
      <c r="E382" s="38"/>
      <c r="F382" s="38"/>
      <c r="V382"/>
      <c r="W382"/>
      <c r="X382"/>
    </row>
    <row r="383" spans="1:24" x14ac:dyDescent="0.25">
      <c r="A383" s="4">
        <v>39632</v>
      </c>
      <c r="B383" s="5">
        <f>VLOOKUP($A383,'Daily adjusted prices'!$C$5:$D$528,2,FALSE)</f>
        <v>5302.32</v>
      </c>
      <c r="C383" s="38">
        <f t="shared" si="8"/>
        <v>1.4974870909958259E-2</v>
      </c>
      <c r="D383" s="38"/>
      <c r="E383" s="38"/>
      <c r="F383" s="38"/>
      <c r="V383"/>
      <c r="W383"/>
      <c r="X383"/>
    </row>
    <row r="384" spans="1:24" x14ac:dyDescent="0.25">
      <c r="A384" s="4">
        <v>39636</v>
      </c>
      <c r="B384" s="5">
        <f>VLOOKUP($A384,'Daily adjusted prices'!$C$5:$D$528,2,FALSE)</f>
        <v>5339.76</v>
      </c>
      <c r="C384" s="38">
        <f t="shared" si="8"/>
        <v>7.036247513129628E-3</v>
      </c>
      <c r="D384" s="38"/>
      <c r="E384" s="38"/>
      <c r="F384" s="38"/>
      <c r="V384"/>
      <c r="W384"/>
      <c r="X384"/>
    </row>
    <row r="385" spans="1:24" x14ac:dyDescent="0.25">
      <c r="A385" s="4">
        <v>39637</v>
      </c>
      <c r="B385" s="5">
        <f>VLOOKUP($A385,'Daily adjusted prices'!$C$5:$D$528,2,FALSE)</f>
        <v>5528.92</v>
      </c>
      <c r="C385" s="38">
        <f t="shared" si="8"/>
        <v>3.4811789946644293E-2</v>
      </c>
      <c r="D385" s="38"/>
      <c r="E385" s="38"/>
      <c r="F385" s="38"/>
      <c r="V385"/>
      <c r="W385"/>
      <c r="X385"/>
    </row>
    <row r="386" spans="1:24" x14ac:dyDescent="0.25">
      <c r="A386" s="4">
        <v>39638</v>
      </c>
      <c r="B386" s="5">
        <f>VLOOKUP($A386,'Daily adjusted prices'!$C$5:$D$528,2,FALSE)</f>
        <v>5357.49</v>
      </c>
      <c r="C386" s="38">
        <f t="shared" si="8"/>
        <v>-3.1496916266896935E-2</v>
      </c>
      <c r="D386" s="38"/>
      <c r="E386" s="38"/>
      <c r="F386" s="38"/>
      <c r="V386"/>
      <c r="W386"/>
      <c r="X386"/>
    </row>
    <row r="387" spans="1:24" x14ac:dyDescent="0.25">
      <c r="A387" s="4">
        <v>39639</v>
      </c>
      <c r="B387" s="5">
        <f>VLOOKUP($A387,'Daily adjusted prices'!$C$5:$D$528,2,FALSE)</f>
        <v>5446.16</v>
      </c>
      <c r="C387" s="38">
        <f t="shared" si="8"/>
        <v>1.6415191359379196E-2</v>
      </c>
      <c r="D387" s="38"/>
      <c r="E387" s="38"/>
      <c r="F387" s="38"/>
      <c r="V387"/>
      <c r="W387"/>
      <c r="X387"/>
    </row>
    <row r="388" spans="1:24" x14ac:dyDescent="0.25">
      <c r="A388" s="4">
        <v>39640</v>
      </c>
      <c r="B388" s="5">
        <f>VLOOKUP($A388,'Daily adjusted prices'!$C$5:$D$528,2,FALSE)</f>
        <v>5450.1</v>
      </c>
      <c r="C388" s="38">
        <f t="shared" si="8"/>
        <v>7.2318394967031642E-4</v>
      </c>
      <c r="D388" s="38"/>
      <c r="E388" s="38"/>
      <c r="F388" s="38"/>
      <c r="V388"/>
      <c r="W388"/>
      <c r="X388"/>
    </row>
    <row r="389" spans="1:24" x14ac:dyDescent="0.25">
      <c r="A389" s="4">
        <v>39643</v>
      </c>
      <c r="B389" s="5">
        <f>VLOOKUP($A389,'Daily adjusted prices'!$C$5:$D$528,2,FALSE)</f>
        <v>5355.52</v>
      </c>
      <c r="C389" s="38">
        <f t="shared" si="8"/>
        <v>-1.750615243652439E-2</v>
      </c>
      <c r="D389" s="38"/>
      <c r="E389" s="38"/>
      <c r="F389" s="38"/>
      <c r="V389"/>
      <c r="W389"/>
      <c r="X389"/>
    </row>
    <row r="390" spans="1:24" x14ac:dyDescent="0.25">
      <c r="A390" s="4">
        <v>39644</v>
      </c>
      <c r="B390" s="5">
        <f>VLOOKUP($A390,'Daily adjusted prices'!$C$5:$D$528,2,FALSE)</f>
        <v>5251.09</v>
      </c>
      <c r="C390" s="38">
        <f t="shared" ref="C390:C453" si="9">LN(B390/B389)</f>
        <v>-1.9692130592847953E-2</v>
      </c>
      <c r="D390" s="38"/>
      <c r="E390" s="38"/>
      <c r="F390" s="38"/>
      <c r="V390"/>
      <c r="W390"/>
      <c r="X390"/>
    </row>
    <row r="391" spans="1:24" x14ac:dyDescent="0.25">
      <c r="A391" s="4">
        <v>39645</v>
      </c>
      <c r="B391" s="5">
        <f>VLOOKUP($A391,'Daily adjusted prices'!$C$5:$D$528,2,FALSE)</f>
        <v>5454.04</v>
      </c>
      <c r="C391" s="38">
        <f t="shared" si="9"/>
        <v>3.7920944361942939E-2</v>
      </c>
      <c r="D391" s="38"/>
      <c r="E391" s="38"/>
      <c r="F391" s="38"/>
      <c r="V391"/>
      <c r="W391"/>
      <c r="X391"/>
    </row>
    <row r="392" spans="1:24" x14ac:dyDescent="0.25">
      <c r="A392" s="4">
        <v>39646</v>
      </c>
      <c r="B392" s="5">
        <f>VLOOKUP($A392,'Daily adjusted prices'!$C$5:$D$528,2,FALSE)</f>
        <v>5517.1</v>
      </c>
      <c r="C392" s="38">
        <f t="shared" si="9"/>
        <v>1.1495741455784397E-2</v>
      </c>
      <c r="D392" s="38"/>
      <c r="E392" s="38"/>
      <c r="F392" s="38"/>
      <c r="V392"/>
      <c r="W392"/>
      <c r="X392"/>
    </row>
    <row r="393" spans="1:24" x14ac:dyDescent="0.25">
      <c r="A393" s="4">
        <v>39647</v>
      </c>
      <c r="B393" s="5">
        <f>VLOOKUP($A393,'Daily adjusted prices'!$C$5:$D$528,2,FALSE)</f>
        <v>5517.1</v>
      </c>
      <c r="C393" s="38">
        <f t="shared" si="9"/>
        <v>0</v>
      </c>
      <c r="D393" s="38"/>
      <c r="E393" s="38"/>
      <c r="F393" s="38"/>
      <c r="V393"/>
      <c r="W393"/>
      <c r="X393"/>
    </row>
    <row r="394" spans="1:24" x14ac:dyDescent="0.25">
      <c r="A394" s="4">
        <v>39650</v>
      </c>
      <c r="B394" s="5">
        <f>VLOOKUP($A394,'Daily adjusted prices'!$C$5:$D$528,2,FALSE)</f>
        <v>5456.01</v>
      </c>
      <c r="C394" s="38">
        <f t="shared" si="9"/>
        <v>-1.1134606534970851E-2</v>
      </c>
      <c r="D394" s="38"/>
      <c r="E394" s="38"/>
      <c r="F394" s="38"/>
      <c r="V394"/>
      <c r="W394"/>
      <c r="X394"/>
    </row>
    <row r="395" spans="1:24" x14ac:dyDescent="0.25">
      <c r="A395" s="4">
        <v>39651</v>
      </c>
      <c r="B395" s="5">
        <f>VLOOKUP($A395,'Daily adjusted prices'!$C$5:$D$528,2,FALSE)</f>
        <v>5615.62</v>
      </c>
      <c r="C395" s="38">
        <f t="shared" si="9"/>
        <v>2.8834247232490735E-2</v>
      </c>
      <c r="D395" s="38"/>
      <c r="E395" s="38"/>
      <c r="F395" s="38"/>
      <c r="V395"/>
      <c r="W395"/>
      <c r="X395"/>
    </row>
    <row r="396" spans="1:24" x14ac:dyDescent="0.25">
      <c r="A396" s="4">
        <v>39652</v>
      </c>
      <c r="B396" s="5">
        <f>VLOOKUP($A396,'Daily adjusted prices'!$C$5:$D$528,2,FALSE)</f>
        <v>5779.16</v>
      </c>
      <c r="C396" s="38">
        <f t="shared" si="9"/>
        <v>2.8706342786774582E-2</v>
      </c>
      <c r="D396" s="38"/>
      <c r="E396" s="38"/>
      <c r="F396" s="38"/>
      <c r="V396"/>
      <c r="W396"/>
      <c r="X396"/>
    </row>
    <row r="397" spans="1:24" x14ac:dyDescent="0.25">
      <c r="A397" s="4">
        <v>39653</v>
      </c>
      <c r="B397" s="5">
        <f>VLOOKUP($A397,'Daily adjusted prices'!$C$5:$D$528,2,FALSE)</f>
        <v>5656.99</v>
      </c>
      <c r="C397" s="38">
        <f t="shared" si="9"/>
        <v>-2.136639476527212E-2</v>
      </c>
      <c r="D397" s="38"/>
      <c r="E397" s="38"/>
      <c r="F397" s="38"/>
      <c r="V397"/>
      <c r="W397"/>
      <c r="X397"/>
    </row>
    <row r="398" spans="1:24" x14ac:dyDescent="0.25">
      <c r="A398" s="4">
        <v>39654</v>
      </c>
      <c r="B398" s="5">
        <f>VLOOKUP($A398,'Daily adjusted prices'!$C$5:$D$528,2,FALSE)</f>
        <v>5656.99</v>
      </c>
      <c r="C398" s="38">
        <f t="shared" si="9"/>
        <v>0</v>
      </c>
      <c r="D398" s="38"/>
      <c r="E398" s="38"/>
      <c r="F398" s="38"/>
      <c r="V398"/>
      <c r="W398"/>
      <c r="X398"/>
    </row>
    <row r="399" spans="1:24" x14ac:dyDescent="0.25">
      <c r="A399" s="4">
        <v>39657</v>
      </c>
      <c r="B399" s="5">
        <f>VLOOKUP($A399,'Daily adjusted prices'!$C$5:$D$528,2,FALSE)</f>
        <v>5456.01</v>
      </c>
      <c r="C399" s="38">
        <f t="shared" si="9"/>
        <v>-3.617419525399293E-2</v>
      </c>
      <c r="D399" s="38"/>
      <c r="E399" s="38"/>
      <c r="F399" s="38"/>
      <c r="V399"/>
      <c r="W399"/>
      <c r="X399"/>
    </row>
    <row r="400" spans="1:24" x14ac:dyDescent="0.25">
      <c r="A400" s="4">
        <v>39658</v>
      </c>
      <c r="B400" s="5">
        <f>VLOOKUP($A400,'Daily adjusted prices'!$C$5:$D$528,2,FALSE)</f>
        <v>5595.91</v>
      </c>
      <c r="C400" s="38">
        <f t="shared" si="9"/>
        <v>2.5318220373478268E-2</v>
      </c>
      <c r="D400" s="38"/>
      <c r="E400" s="38"/>
      <c r="F400" s="38"/>
      <c r="V400"/>
      <c r="W400"/>
      <c r="X400"/>
    </row>
    <row r="401" spans="1:24" x14ac:dyDescent="0.25">
      <c r="A401" s="4">
        <v>39659</v>
      </c>
      <c r="B401" s="5">
        <f>VLOOKUP($A401,'Daily adjusted prices'!$C$5:$D$528,2,FALSE)</f>
        <v>5708.22</v>
      </c>
      <c r="C401" s="38">
        <f t="shared" si="9"/>
        <v>1.9871267510952889E-2</v>
      </c>
      <c r="D401" s="38"/>
      <c r="E401" s="38"/>
      <c r="F401" s="38"/>
      <c r="V401"/>
      <c r="W401"/>
      <c r="X401"/>
    </row>
    <row r="402" spans="1:24" x14ac:dyDescent="0.25">
      <c r="A402" s="4">
        <v>39660</v>
      </c>
      <c r="B402" s="5">
        <f>VLOOKUP($A402,'Daily adjusted prices'!$C$5:$D$528,2,FALSE)</f>
        <v>5574.24</v>
      </c>
      <c r="C402" s="38">
        <f t="shared" si="9"/>
        <v>-2.3751256085066921E-2</v>
      </c>
      <c r="D402" s="38"/>
      <c r="E402" s="38"/>
      <c r="F402" s="38"/>
      <c r="V402"/>
      <c r="W402"/>
      <c r="X402"/>
    </row>
    <row r="403" spans="1:24" x14ac:dyDescent="0.25">
      <c r="A403" s="4">
        <v>39661</v>
      </c>
      <c r="B403" s="5">
        <f>VLOOKUP($A403,'Daily adjusted prices'!$C$5:$D$528,2,FALSE)</f>
        <v>5558.47</v>
      </c>
      <c r="C403" s="38">
        <f t="shared" si="9"/>
        <v>-2.8330946459682242E-3</v>
      </c>
      <c r="D403" s="38"/>
      <c r="E403" s="38"/>
      <c r="F403" s="38"/>
      <c r="V403"/>
      <c r="W403"/>
      <c r="X403"/>
    </row>
    <row r="404" spans="1:24" x14ac:dyDescent="0.25">
      <c r="A404" s="4">
        <v>39664</v>
      </c>
      <c r="B404" s="5">
        <f>VLOOKUP($A404,'Daily adjusted prices'!$C$5:$D$528,2,FALSE)</f>
        <v>5550.59</v>
      </c>
      <c r="C404" s="38">
        <f t="shared" si="9"/>
        <v>-1.4186621229174789E-3</v>
      </c>
      <c r="D404" s="38"/>
      <c r="E404" s="38"/>
      <c r="F404" s="38"/>
      <c r="V404"/>
      <c r="W404"/>
      <c r="X404"/>
    </row>
    <row r="405" spans="1:24" x14ac:dyDescent="0.25">
      <c r="A405" s="4">
        <v>39665</v>
      </c>
      <c r="B405" s="5">
        <f>VLOOKUP($A405,'Daily adjusted prices'!$C$5:$D$528,2,FALSE)</f>
        <v>5763.39</v>
      </c>
      <c r="C405" s="38">
        <f t="shared" si="9"/>
        <v>3.762161483720862E-2</v>
      </c>
      <c r="D405" s="38"/>
      <c r="E405" s="38"/>
      <c r="F405" s="38"/>
      <c r="V405"/>
      <c r="W405"/>
      <c r="X405"/>
    </row>
    <row r="406" spans="1:24" x14ac:dyDescent="0.25">
      <c r="A406" s="4">
        <v>39666</v>
      </c>
      <c r="B406" s="5">
        <f>VLOOKUP($A406,'Daily adjusted prices'!$C$5:$D$528,2,FALSE)</f>
        <v>5714.14</v>
      </c>
      <c r="C406" s="38">
        <f t="shared" si="9"/>
        <v>-8.5820385182506752E-3</v>
      </c>
      <c r="D406" s="38"/>
      <c r="E406" s="38"/>
      <c r="F406" s="38"/>
      <c r="V406"/>
      <c r="W406"/>
      <c r="X406"/>
    </row>
    <row r="407" spans="1:24" x14ac:dyDescent="0.25">
      <c r="A407" s="4">
        <v>39667</v>
      </c>
      <c r="B407" s="5">
        <f>VLOOKUP($A407,'Daily adjusted prices'!$C$5:$D$528,2,FALSE)</f>
        <v>5629.41</v>
      </c>
      <c r="C407" s="38">
        <f t="shared" si="9"/>
        <v>-1.4939163810473024E-2</v>
      </c>
      <c r="D407" s="38"/>
      <c r="E407" s="38"/>
      <c r="F407" s="38"/>
      <c r="V407"/>
      <c r="W407"/>
      <c r="X407"/>
    </row>
    <row r="408" spans="1:24" x14ac:dyDescent="0.25">
      <c r="A408" s="4">
        <v>39668</v>
      </c>
      <c r="B408" s="5">
        <f>VLOOKUP($A408,'Daily adjusted prices'!$C$5:$D$528,2,FALSE)</f>
        <v>5840.24</v>
      </c>
      <c r="C408" s="38">
        <f t="shared" si="9"/>
        <v>3.6767250963114069E-2</v>
      </c>
      <c r="D408" s="38"/>
      <c r="E408" s="38"/>
      <c r="F408" s="38"/>
      <c r="V408"/>
      <c r="W408"/>
      <c r="X408"/>
    </row>
    <row r="409" spans="1:24" x14ac:dyDescent="0.25">
      <c r="A409" s="4">
        <v>39671</v>
      </c>
      <c r="B409" s="5">
        <f>VLOOKUP($A409,'Daily adjusted prices'!$C$5:$D$528,2,FALSE)</f>
        <v>5901.32</v>
      </c>
      <c r="C409" s="38">
        <f t="shared" si="9"/>
        <v>1.0404162815540742E-2</v>
      </c>
      <c r="D409" s="38"/>
      <c r="E409" s="38"/>
      <c r="F409" s="38"/>
      <c r="V409"/>
      <c r="W409"/>
      <c r="X409"/>
    </row>
    <row r="410" spans="1:24" x14ac:dyDescent="0.25">
      <c r="A410" s="4">
        <v>39672</v>
      </c>
      <c r="B410" s="5">
        <f>VLOOKUP($A410,'Daily adjusted prices'!$C$5:$D$528,2,FALSE)</f>
        <v>5859.94</v>
      </c>
      <c r="C410" s="38">
        <f t="shared" si="9"/>
        <v>-7.0366900730208654E-3</v>
      </c>
      <c r="D410" s="38"/>
      <c r="E410" s="38"/>
      <c r="F410" s="38"/>
      <c r="V410"/>
      <c r="W410"/>
      <c r="X410"/>
    </row>
    <row r="411" spans="1:24" x14ac:dyDescent="0.25">
      <c r="A411" s="4">
        <v>39673</v>
      </c>
      <c r="B411" s="5">
        <f>VLOOKUP($A411,'Daily adjusted prices'!$C$5:$D$528,2,FALSE)</f>
        <v>5775.22</v>
      </c>
      <c r="C411" s="38">
        <f t="shared" si="9"/>
        <v>-1.4563013708305993E-2</v>
      </c>
      <c r="D411" s="38"/>
      <c r="E411" s="38"/>
      <c r="F411" s="38"/>
      <c r="V411"/>
      <c r="W411"/>
      <c r="X411"/>
    </row>
    <row r="412" spans="1:24" x14ac:dyDescent="0.25">
      <c r="A412" s="4">
        <v>39674</v>
      </c>
      <c r="B412" s="5">
        <f>VLOOKUP($A412,'Daily adjusted prices'!$C$5:$D$528,2,FALSE)</f>
        <v>5816.59</v>
      </c>
      <c r="C412" s="38">
        <f t="shared" si="9"/>
        <v>7.137828457356059E-3</v>
      </c>
      <c r="D412" s="38"/>
      <c r="E412" s="38"/>
      <c r="F412" s="38"/>
      <c r="V412"/>
      <c r="W412"/>
      <c r="X412"/>
    </row>
    <row r="413" spans="1:24" x14ac:dyDescent="0.25">
      <c r="A413" s="4">
        <v>39675</v>
      </c>
      <c r="B413" s="5">
        <f>VLOOKUP($A413,'Daily adjusted prices'!$C$5:$D$528,2,FALSE)</f>
        <v>5871.77</v>
      </c>
      <c r="C413" s="38">
        <f t="shared" si="9"/>
        <v>9.4419422300584983E-3</v>
      </c>
      <c r="D413" s="38"/>
      <c r="E413" s="38"/>
      <c r="F413" s="38"/>
      <c r="V413"/>
      <c r="W413"/>
      <c r="X413"/>
    </row>
    <row r="414" spans="1:24" x14ac:dyDescent="0.25">
      <c r="A414" s="4">
        <v>39678</v>
      </c>
      <c r="B414" s="5">
        <f>VLOOKUP($A414,'Daily adjusted prices'!$C$5:$D$528,2,FALSE)</f>
        <v>5783.1</v>
      </c>
      <c r="C414" s="38">
        <f t="shared" si="9"/>
        <v>-1.5216250518243588E-2</v>
      </c>
      <c r="D414" s="38"/>
      <c r="E414" s="38"/>
      <c r="F414" s="38"/>
      <c r="V414"/>
      <c r="W414"/>
      <c r="X414"/>
    </row>
    <row r="415" spans="1:24" x14ac:dyDescent="0.25">
      <c r="A415" s="4">
        <v>39679</v>
      </c>
      <c r="B415" s="5">
        <f>VLOOKUP($A415,'Daily adjusted prices'!$C$5:$D$528,2,FALSE)</f>
        <v>5656.99</v>
      </c>
      <c r="C415" s="38">
        <f t="shared" si="9"/>
        <v>-2.2047922451469252E-2</v>
      </c>
      <c r="D415" s="38"/>
      <c r="E415" s="38"/>
      <c r="F415" s="38"/>
      <c r="V415"/>
      <c r="W415"/>
      <c r="X415"/>
    </row>
    <row r="416" spans="1:24" x14ac:dyDescent="0.25">
      <c r="A416" s="4">
        <v>39680</v>
      </c>
      <c r="B416" s="5">
        <f>VLOOKUP($A416,'Daily adjusted prices'!$C$5:$D$528,2,FALSE)</f>
        <v>5645.17</v>
      </c>
      <c r="C416" s="38">
        <f t="shared" si="9"/>
        <v>-2.0916363437285547E-3</v>
      </c>
      <c r="D416" s="38"/>
      <c r="E416" s="38"/>
      <c r="F416" s="38"/>
      <c r="V416"/>
      <c r="W416"/>
      <c r="X416"/>
    </row>
    <row r="417" spans="1:24" x14ac:dyDescent="0.25">
      <c r="A417" s="4">
        <v>39681</v>
      </c>
      <c r="B417" s="5">
        <f>VLOOKUP($A417,'Daily adjusted prices'!$C$5:$D$528,2,FALSE)</f>
        <v>5664.88</v>
      </c>
      <c r="C417" s="38">
        <f t="shared" si="9"/>
        <v>3.4853992604983041E-3</v>
      </c>
      <c r="D417" s="38"/>
      <c r="E417" s="38"/>
      <c r="F417" s="38"/>
      <c r="V417"/>
      <c r="W417"/>
      <c r="X417"/>
    </row>
    <row r="418" spans="1:24" x14ac:dyDescent="0.25">
      <c r="A418" s="4">
        <v>39682</v>
      </c>
      <c r="B418" s="5">
        <f>VLOOKUP($A418,'Daily adjusted prices'!$C$5:$D$528,2,FALSE)</f>
        <v>5737.78</v>
      </c>
      <c r="C418" s="38">
        <f t="shared" si="9"/>
        <v>1.2786664383997908E-2</v>
      </c>
      <c r="D418" s="38"/>
      <c r="E418" s="38"/>
      <c r="F418" s="38"/>
      <c r="V418"/>
      <c r="W418"/>
      <c r="X418"/>
    </row>
    <row r="419" spans="1:24" x14ac:dyDescent="0.25">
      <c r="A419" s="4">
        <v>39685</v>
      </c>
      <c r="B419" s="5">
        <f>VLOOKUP($A419,'Daily adjusted prices'!$C$5:$D$528,2,FALSE)</f>
        <v>5580.15</v>
      </c>
      <c r="C419" s="38">
        <f t="shared" si="9"/>
        <v>-2.7856718186473912E-2</v>
      </c>
      <c r="D419" s="38"/>
      <c r="E419" s="38"/>
      <c r="F419" s="38"/>
      <c r="V419"/>
      <c r="W419"/>
      <c r="X419"/>
    </row>
    <row r="420" spans="1:24" x14ac:dyDescent="0.25">
      <c r="A420" s="4">
        <v>39686</v>
      </c>
      <c r="B420" s="5">
        <f>VLOOKUP($A420,'Daily adjusted prices'!$C$5:$D$528,2,FALSE)</f>
        <v>5570.3</v>
      </c>
      <c r="C420" s="38">
        <f t="shared" si="9"/>
        <v>-1.766745299452384E-3</v>
      </c>
      <c r="D420" s="38"/>
      <c r="E420" s="38"/>
      <c r="F420" s="38"/>
      <c r="V420"/>
      <c r="W420"/>
      <c r="X420"/>
    </row>
    <row r="421" spans="1:24" x14ac:dyDescent="0.25">
      <c r="A421" s="4">
        <v>39687</v>
      </c>
      <c r="B421" s="5">
        <f>VLOOKUP($A421,'Daily adjusted prices'!$C$5:$D$528,2,FALSE)</f>
        <v>5560.44</v>
      </c>
      <c r="C421" s="38">
        <f t="shared" si="9"/>
        <v>-1.7716706308945642E-3</v>
      </c>
      <c r="D421" s="38"/>
      <c r="E421" s="38"/>
      <c r="F421" s="38"/>
      <c r="V421"/>
      <c r="W421"/>
      <c r="X421"/>
    </row>
    <row r="422" spans="1:24" x14ac:dyDescent="0.25">
      <c r="A422" s="4">
        <v>39688</v>
      </c>
      <c r="B422" s="5">
        <f>VLOOKUP($A422,'Daily adjusted prices'!$C$5:$D$528,2,FALSE)</f>
        <v>5680.64</v>
      </c>
      <c r="C422" s="38">
        <f t="shared" si="9"/>
        <v>2.1386660619932229E-2</v>
      </c>
      <c r="D422" s="38"/>
      <c r="E422" s="38"/>
      <c r="F422" s="38"/>
      <c r="V422"/>
      <c r="W422"/>
      <c r="X422"/>
    </row>
    <row r="423" spans="1:24" x14ac:dyDescent="0.25">
      <c r="A423" s="4">
        <v>39689</v>
      </c>
      <c r="B423" s="5">
        <f>VLOOKUP($A423,'Daily adjusted prices'!$C$5:$D$528,2,FALSE)</f>
        <v>5536.8</v>
      </c>
      <c r="C423" s="38">
        <f t="shared" si="9"/>
        <v>-2.56471858964115E-2</v>
      </c>
      <c r="D423" s="38"/>
      <c r="E423" s="38"/>
      <c r="F423" s="38"/>
      <c r="V423"/>
      <c r="W423"/>
      <c r="X423"/>
    </row>
    <row r="424" spans="1:24" x14ac:dyDescent="0.25">
      <c r="A424" s="4">
        <v>39693</v>
      </c>
      <c r="B424" s="5">
        <f>VLOOKUP($A424,'Daily adjusted prices'!$C$5:$D$528,2,FALSE)</f>
        <v>5621.53</v>
      </c>
      <c r="C424" s="38">
        <f t="shared" si="9"/>
        <v>1.5187152301838818E-2</v>
      </c>
      <c r="D424" s="38"/>
      <c r="E424" s="38"/>
      <c r="F424" s="38"/>
      <c r="V424"/>
      <c r="W424"/>
      <c r="X424"/>
    </row>
    <row r="425" spans="1:24" x14ac:dyDescent="0.25">
      <c r="A425" s="4">
        <v>39694</v>
      </c>
      <c r="B425" s="5">
        <f>VLOOKUP($A425,'Daily adjusted prices'!$C$5:$D$528,2,FALSE)</f>
        <v>5629.41</v>
      </c>
      <c r="C425" s="38">
        <f t="shared" si="9"/>
        <v>1.4007720756641312E-3</v>
      </c>
      <c r="D425" s="38"/>
      <c r="E425" s="38"/>
      <c r="F425" s="38"/>
      <c r="V425"/>
      <c r="W425"/>
      <c r="X425"/>
    </row>
    <row r="426" spans="1:24" x14ac:dyDescent="0.25">
      <c r="A426" s="4">
        <v>39695</v>
      </c>
      <c r="B426" s="5">
        <f>VLOOKUP($A426,'Daily adjusted prices'!$C$5:$D$528,2,FALSE)</f>
        <v>5457.98</v>
      </c>
      <c r="C426" s="38">
        <f t="shared" si="9"/>
        <v>-3.0925882989500813E-2</v>
      </c>
      <c r="D426" s="38"/>
      <c r="E426" s="38"/>
      <c r="F426" s="38"/>
      <c r="V426"/>
      <c r="W426"/>
      <c r="X426"/>
    </row>
    <row r="427" spans="1:24" x14ac:dyDescent="0.25">
      <c r="A427" s="4">
        <v>39696</v>
      </c>
      <c r="B427" s="5">
        <f>VLOOKUP($A427,'Daily adjusted prices'!$C$5:$D$528,2,FALSE)</f>
        <v>5493.45</v>
      </c>
      <c r="C427" s="38">
        <f t="shared" si="9"/>
        <v>6.4777155182546321E-3</v>
      </c>
      <c r="D427" s="38"/>
      <c r="E427" s="38"/>
      <c r="F427" s="38"/>
      <c r="V427"/>
      <c r="W427"/>
      <c r="X427"/>
    </row>
    <row r="428" spans="1:24" x14ac:dyDescent="0.25">
      <c r="A428" s="4">
        <v>39699</v>
      </c>
      <c r="B428" s="5">
        <f>VLOOKUP($A428,'Daily adjusted prices'!$C$5:$D$528,2,FALSE)</f>
        <v>5731.87</v>
      </c>
      <c r="C428" s="38">
        <f t="shared" si="9"/>
        <v>4.2485356564012026E-2</v>
      </c>
      <c r="D428" s="38"/>
      <c r="E428" s="38"/>
      <c r="F428" s="38"/>
      <c r="V428"/>
      <c r="W428"/>
      <c r="X428"/>
    </row>
    <row r="429" spans="1:24" x14ac:dyDescent="0.25">
      <c r="A429" s="4">
        <v>39700</v>
      </c>
      <c r="B429" s="5">
        <f>VLOOKUP($A429,'Daily adjusted prices'!$C$5:$D$528,2,FALSE)</f>
        <v>5540.74</v>
      </c>
      <c r="C429" s="38">
        <f t="shared" si="9"/>
        <v>-3.3913764169586122E-2</v>
      </c>
      <c r="D429" s="38"/>
      <c r="E429" s="38"/>
      <c r="F429" s="38"/>
      <c r="V429"/>
      <c r="W429"/>
      <c r="X429"/>
    </row>
    <row r="430" spans="1:24" x14ac:dyDescent="0.25">
      <c r="A430" s="4">
        <v>39701</v>
      </c>
      <c r="B430" s="5">
        <f>VLOOKUP($A430,'Daily adjusted prices'!$C$5:$D$528,2,FALSE)</f>
        <v>5534.83</v>
      </c>
      <c r="C430" s="38">
        <f t="shared" si="9"/>
        <v>-1.0672137977423442E-3</v>
      </c>
      <c r="D430" s="38"/>
      <c r="E430" s="38"/>
      <c r="F430" s="38"/>
      <c r="V430"/>
      <c r="W430"/>
      <c r="X430"/>
    </row>
    <row r="431" spans="1:24" x14ac:dyDescent="0.25">
      <c r="A431" s="4">
        <v>39702</v>
      </c>
      <c r="B431" s="5">
        <f>VLOOKUP($A431,'Daily adjusted prices'!$C$5:$D$528,2,FALSE)</f>
        <v>5548.62</v>
      </c>
      <c r="C431" s="38">
        <f t="shared" si="9"/>
        <v>2.4883961430370596E-3</v>
      </c>
      <c r="D431" s="38"/>
      <c r="E431" s="38"/>
      <c r="F431" s="38"/>
      <c r="V431"/>
      <c r="W431"/>
      <c r="X431"/>
    </row>
    <row r="432" spans="1:24" x14ac:dyDescent="0.25">
      <c r="A432" s="4">
        <v>39703</v>
      </c>
      <c r="B432" s="5">
        <f>VLOOKUP($A432,'Daily adjusted prices'!$C$5:$D$528,2,FALSE)</f>
        <v>5270.8</v>
      </c>
      <c r="C432" s="38">
        <f t="shared" si="9"/>
        <v>-5.1367094502533857E-2</v>
      </c>
      <c r="D432" s="38"/>
      <c r="E432" s="38"/>
      <c r="F432" s="38"/>
      <c r="V432"/>
      <c r="W432"/>
      <c r="X432"/>
    </row>
    <row r="433" spans="1:24" x14ac:dyDescent="0.25">
      <c r="A433" s="4">
        <v>39706</v>
      </c>
      <c r="B433" s="5">
        <f>VLOOKUP($A433,'Daily adjusted prices'!$C$5:$D$528,2,FALSE)</f>
        <v>4847.16</v>
      </c>
      <c r="C433" s="38">
        <f t="shared" si="9"/>
        <v>-8.3789187261196857E-2</v>
      </c>
      <c r="D433" s="38"/>
      <c r="E433" s="38"/>
      <c r="F433" s="38"/>
      <c r="V433"/>
      <c r="W433"/>
      <c r="X433"/>
    </row>
    <row r="434" spans="1:24" x14ac:dyDescent="0.25">
      <c r="A434" s="4">
        <v>39707</v>
      </c>
      <c r="B434" s="5">
        <f>VLOOKUP($A434,'Daily adjusted prices'!$C$5:$D$528,2,FALSE)</f>
        <v>4937.8</v>
      </c>
      <c r="C434" s="38">
        <f t="shared" si="9"/>
        <v>1.8526921447364578E-2</v>
      </c>
      <c r="D434" s="38"/>
      <c r="E434" s="38"/>
      <c r="F434" s="38"/>
      <c r="V434"/>
      <c r="W434"/>
      <c r="X434"/>
    </row>
    <row r="435" spans="1:24" x14ac:dyDescent="0.25">
      <c r="A435" s="4">
        <v>39708</v>
      </c>
      <c r="B435" s="5">
        <f>VLOOKUP($A435,'Daily adjusted prices'!$C$5:$D$528,2,FALSE)</f>
        <v>4608.75</v>
      </c>
      <c r="C435" s="38">
        <f t="shared" si="9"/>
        <v>-6.8963217308910696E-2</v>
      </c>
      <c r="D435" s="38"/>
      <c r="E435" s="38"/>
      <c r="F435" s="38"/>
      <c r="V435"/>
      <c r="W435"/>
      <c r="X435"/>
    </row>
    <row r="436" spans="1:24" x14ac:dyDescent="0.25">
      <c r="A436" s="4">
        <v>39709</v>
      </c>
      <c r="B436" s="5">
        <f>VLOOKUP($A436,'Daily adjusted prices'!$C$5:$D$528,2,FALSE)</f>
        <v>4945.68</v>
      </c>
      <c r="C436" s="38">
        <f t="shared" si="9"/>
        <v>7.0557797693491422E-2</v>
      </c>
      <c r="D436" s="38"/>
      <c r="E436" s="38"/>
      <c r="F436" s="38"/>
      <c r="V436"/>
      <c r="W436"/>
      <c r="X436"/>
    </row>
    <row r="437" spans="1:24" x14ac:dyDescent="0.25">
      <c r="A437" s="4">
        <v>39710</v>
      </c>
      <c r="B437" s="5">
        <f>VLOOKUP($A437,'Daily adjusted prices'!$C$5:$D$528,2,FALSE)</f>
        <v>5310.77</v>
      </c>
      <c r="C437" s="38">
        <f t="shared" si="9"/>
        <v>7.1222365897485831E-2</v>
      </c>
      <c r="D437" s="38"/>
      <c r="E437" s="38"/>
      <c r="F437" s="38"/>
      <c r="V437"/>
      <c r="W437"/>
      <c r="X437"/>
    </row>
    <row r="438" spans="1:24" x14ac:dyDescent="0.25">
      <c r="A438" s="4">
        <v>39713</v>
      </c>
      <c r="B438" s="5">
        <f>VLOOKUP($A438,'Daily adjusted prices'!$C$5:$D$528,2,FALSE)</f>
        <v>5217.01</v>
      </c>
      <c r="C438" s="38">
        <f t="shared" si="9"/>
        <v>-1.7812393308348256E-2</v>
      </c>
      <c r="D438" s="38"/>
      <c r="E438" s="38"/>
      <c r="F438" s="38"/>
      <c r="V438"/>
      <c r="W438"/>
      <c r="X438"/>
    </row>
    <row r="439" spans="1:24" x14ac:dyDescent="0.25">
      <c r="A439" s="4">
        <v>39714</v>
      </c>
      <c r="B439" s="5">
        <f>VLOOKUP($A439,'Daily adjusted prices'!$C$5:$D$528,2,FALSE)</f>
        <v>4977.6000000000004</v>
      </c>
      <c r="C439" s="38">
        <f t="shared" si="9"/>
        <v>-4.6976593687610459E-2</v>
      </c>
      <c r="D439" s="38"/>
      <c r="E439" s="38"/>
      <c r="F439" s="38"/>
      <c r="V439"/>
      <c r="W439"/>
      <c r="X439"/>
    </row>
    <row r="440" spans="1:24" x14ac:dyDescent="0.25">
      <c r="A440" s="4">
        <v>39715</v>
      </c>
      <c r="B440" s="5">
        <f>VLOOKUP($A440,'Daily adjusted prices'!$C$5:$D$528,2,FALSE)</f>
        <v>4905.78</v>
      </c>
      <c r="C440" s="38">
        <f t="shared" si="9"/>
        <v>-1.4533745379745061E-2</v>
      </c>
      <c r="D440" s="38"/>
      <c r="E440" s="38"/>
      <c r="F440" s="38"/>
      <c r="V440"/>
      <c r="W440"/>
      <c r="X440"/>
    </row>
    <row r="441" spans="1:24" x14ac:dyDescent="0.25">
      <c r="A441" s="4">
        <v>39716</v>
      </c>
      <c r="B441" s="5">
        <f>VLOOKUP($A441,'Daily adjusted prices'!$C$5:$D$528,2,FALSE)</f>
        <v>5123.24</v>
      </c>
      <c r="C441" s="38">
        <f t="shared" si="9"/>
        <v>4.3372949628526038E-2</v>
      </c>
      <c r="D441" s="38"/>
      <c r="E441" s="38"/>
      <c r="F441" s="38"/>
      <c r="V441"/>
      <c r="W441"/>
      <c r="X441"/>
    </row>
    <row r="442" spans="1:24" x14ac:dyDescent="0.25">
      <c r="A442" s="4">
        <v>39717</v>
      </c>
      <c r="B442" s="5">
        <f>VLOOKUP($A442,'Daily adjusted prices'!$C$5:$D$528,2,FALSE)</f>
        <v>5037.45</v>
      </c>
      <c r="C442" s="38">
        <f t="shared" si="9"/>
        <v>-1.6887049744786459E-2</v>
      </c>
      <c r="D442" s="38"/>
      <c r="E442" s="38"/>
      <c r="F442" s="38"/>
      <c r="V442"/>
      <c r="W442"/>
      <c r="X442"/>
    </row>
    <row r="443" spans="1:24" x14ac:dyDescent="0.25">
      <c r="A443" s="4">
        <v>39720</v>
      </c>
      <c r="B443" s="5">
        <f>VLOOKUP($A443,'Daily adjusted prices'!$C$5:$D$528,2,FALSE)</f>
        <v>4608.5200000000004</v>
      </c>
      <c r="C443" s="38">
        <f t="shared" si="9"/>
        <v>-8.8993237416186394E-2</v>
      </c>
      <c r="D443" s="38"/>
      <c r="E443" s="38"/>
      <c r="F443" s="38"/>
      <c r="V443"/>
      <c r="W443"/>
      <c r="X443"/>
    </row>
    <row r="444" spans="1:24" x14ac:dyDescent="0.25">
      <c r="A444" s="4">
        <v>39721</v>
      </c>
      <c r="B444" s="5">
        <f>VLOOKUP($A444,'Daily adjusted prices'!$C$5:$D$528,2,FALSE)</f>
        <v>5087.33</v>
      </c>
      <c r="C444" s="38">
        <f t="shared" si="9"/>
        <v>9.8846370727953173E-2</v>
      </c>
      <c r="D444" s="38"/>
      <c r="E444" s="38"/>
      <c r="F444" s="38"/>
      <c r="V444"/>
      <c r="W444"/>
      <c r="X444"/>
    </row>
    <row r="445" spans="1:24" x14ac:dyDescent="0.25">
      <c r="A445" s="4">
        <v>39722</v>
      </c>
      <c r="B445" s="5">
        <f>VLOOKUP($A445,'Daily adjusted prices'!$C$5:$D$528,2,FALSE)</f>
        <v>4887.83</v>
      </c>
      <c r="C445" s="38">
        <f t="shared" si="9"/>
        <v>-4.0004692763244275E-2</v>
      </c>
      <c r="D445" s="38"/>
      <c r="E445" s="38"/>
      <c r="F445" s="38"/>
      <c r="V445"/>
      <c r="W445"/>
      <c r="X445"/>
    </row>
    <row r="446" spans="1:24" x14ac:dyDescent="0.25">
      <c r="A446" s="4">
        <v>39723</v>
      </c>
      <c r="B446" s="5">
        <f>VLOOKUP($A446,'Daily adjusted prices'!$C$5:$D$528,2,FALSE)</f>
        <v>4418.99</v>
      </c>
      <c r="C446" s="38">
        <f t="shared" si="9"/>
        <v>-0.10083727902312983</v>
      </c>
      <c r="D446" s="38"/>
      <c r="E446" s="38"/>
      <c r="F446" s="38"/>
      <c r="V446"/>
      <c r="W446"/>
      <c r="X446"/>
    </row>
    <row r="447" spans="1:24" x14ac:dyDescent="0.25">
      <c r="A447" s="4">
        <v>39724</v>
      </c>
      <c r="B447" s="5">
        <f>VLOOKUP($A447,'Daily adjusted prices'!$C$5:$D$528,2,FALSE)</f>
        <v>4303.28</v>
      </c>
      <c r="C447" s="38">
        <f t="shared" si="9"/>
        <v>-2.653364057039715E-2</v>
      </c>
      <c r="D447" s="38"/>
      <c r="E447" s="38"/>
      <c r="F447" s="38"/>
      <c r="V447"/>
      <c r="W447"/>
      <c r="X447"/>
    </row>
    <row r="448" spans="1:24" x14ac:dyDescent="0.25">
      <c r="A448" s="4">
        <v>39727</v>
      </c>
      <c r="B448" s="5">
        <f>VLOOKUP($A448,'Daily adjusted prices'!$C$5:$D$528,2,FALSE)</f>
        <v>4265.38</v>
      </c>
      <c r="C448" s="38">
        <f t="shared" si="9"/>
        <v>-8.8462483418777476E-3</v>
      </c>
      <c r="D448" s="38"/>
      <c r="E448" s="38"/>
      <c r="F448" s="38"/>
      <c r="V448"/>
      <c r="W448"/>
      <c r="X448"/>
    </row>
    <row r="449" spans="1:24" x14ac:dyDescent="0.25">
      <c r="A449" s="4">
        <v>39728</v>
      </c>
      <c r="B449" s="5">
        <f>VLOOKUP($A449,'Daily adjusted prices'!$C$5:$D$528,2,FALSE)</f>
        <v>4049.91</v>
      </c>
      <c r="C449" s="38">
        <f t="shared" si="9"/>
        <v>-5.1836615629039393E-2</v>
      </c>
      <c r="D449" s="38"/>
      <c r="E449" s="38"/>
      <c r="F449" s="38"/>
      <c r="V449"/>
      <c r="W449"/>
      <c r="X449"/>
    </row>
    <row r="450" spans="1:24" x14ac:dyDescent="0.25">
      <c r="A450" s="4">
        <v>39729</v>
      </c>
      <c r="B450" s="5">
        <f>VLOOKUP($A450,'Daily adjusted prices'!$C$5:$D$528,2,FALSE)</f>
        <v>4119.74</v>
      </c>
      <c r="C450" s="38">
        <f t="shared" si="9"/>
        <v>1.7095395924692482E-2</v>
      </c>
      <c r="D450" s="38"/>
      <c r="E450" s="38"/>
      <c r="F450" s="38"/>
      <c r="V450"/>
      <c r="W450"/>
      <c r="X450"/>
    </row>
    <row r="451" spans="1:24" x14ac:dyDescent="0.25">
      <c r="A451" s="4">
        <v>39730</v>
      </c>
      <c r="B451" s="5">
        <f>VLOOKUP($A451,'Daily adjusted prices'!$C$5:$D$528,2,FALSE)</f>
        <v>3792.56</v>
      </c>
      <c r="C451" s="38">
        <f t="shared" si="9"/>
        <v>-8.2748801759849028E-2</v>
      </c>
      <c r="D451" s="38"/>
      <c r="E451" s="38"/>
      <c r="F451" s="38"/>
      <c r="V451"/>
      <c r="W451"/>
      <c r="X451"/>
    </row>
    <row r="452" spans="1:24" x14ac:dyDescent="0.25">
      <c r="A452" s="4">
        <v>39731</v>
      </c>
      <c r="B452" s="5">
        <f>VLOOKUP($A452,'Daily adjusted prices'!$C$5:$D$528,2,FALSE)</f>
        <v>4289.32</v>
      </c>
      <c r="C452" s="38">
        <f t="shared" si="9"/>
        <v>0.12308695940351978</v>
      </c>
      <c r="D452" s="38"/>
      <c r="E452" s="38"/>
      <c r="F452" s="38"/>
      <c r="V452"/>
      <c r="W452"/>
      <c r="X452"/>
    </row>
    <row r="453" spans="1:24" x14ac:dyDescent="0.25">
      <c r="A453" s="4">
        <v>39734</v>
      </c>
      <c r="B453" s="5">
        <f>VLOOKUP($A453,'Daily adjusted prices'!$C$5:$D$528,2,FALSE)</f>
        <v>4189.57</v>
      </c>
      <c r="C453" s="38">
        <f t="shared" si="9"/>
        <v>-2.3530108848290879E-2</v>
      </c>
      <c r="D453" s="38"/>
      <c r="E453" s="38"/>
      <c r="F453" s="38"/>
      <c r="V453"/>
      <c r="W453"/>
      <c r="X453"/>
    </row>
    <row r="454" spans="1:24" x14ac:dyDescent="0.25">
      <c r="A454" s="4">
        <v>39735</v>
      </c>
      <c r="B454" s="5">
        <f>VLOOKUP($A454,'Daily adjusted prices'!$C$5:$D$528,2,FALSE)</f>
        <v>4159.6400000000003</v>
      </c>
      <c r="C454" s="38">
        <f t="shared" ref="C454:C508" si="10">LN(B454/B453)</f>
        <v>-7.1695713024158246E-3</v>
      </c>
      <c r="D454" s="38"/>
      <c r="E454" s="38"/>
      <c r="F454" s="38"/>
      <c r="V454"/>
      <c r="W454"/>
      <c r="X454"/>
    </row>
    <row r="455" spans="1:24" x14ac:dyDescent="0.25">
      <c r="A455" s="4">
        <v>39736</v>
      </c>
      <c r="B455" s="5">
        <f>VLOOKUP($A455,'Daily adjusted prices'!$C$5:$D$528,2,FALSE)</f>
        <v>3840.44</v>
      </c>
      <c r="C455" s="38">
        <f t="shared" si="10"/>
        <v>-7.9841588698164684E-2</v>
      </c>
      <c r="D455" s="38"/>
      <c r="E455" s="38"/>
      <c r="F455" s="38"/>
      <c r="V455"/>
      <c r="W455"/>
      <c r="X455"/>
    </row>
    <row r="456" spans="1:24" x14ac:dyDescent="0.25">
      <c r="A456" s="4">
        <v>39737</v>
      </c>
      <c r="B456" s="5">
        <f>VLOOKUP($A456,'Daily adjusted prices'!$C$5:$D$528,2,FALSE)</f>
        <v>3968.12</v>
      </c>
      <c r="C456" s="38">
        <f t="shared" si="10"/>
        <v>3.2705487532031931E-2</v>
      </c>
      <c r="D456" s="38"/>
      <c r="E456" s="38"/>
      <c r="F456" s="38"/>
      <c r="V456"/>
      <c r="W456"/>
      <c r="X456"/>
    </row>
    <row r="457" spans="1:24" x14ac:dyDescent="0.25">
      <c r="A457" s="4">
        <v>39738</v>
      </c>
      <c r="B457" s="5">
        <f>VLOOKUP($A457,'Daily adjusted prices'!$C$5:$D$528,2,FALSE)</f>
        <v>3916.25</v>
      </c>
      <c r="C457" s="38">
        <f t="shared" si="10"/>
        <v>-1.315786761656761E-2</v>
      </c>
      <c r="D457" s="38"/>
      <c r="E457" s="38"/>
      <c r="F457" s="38"/>
      <c r="V457"/>
      <c r="W457"/>
      <c r="X457"/>
    </row>
    <row r="458" spans="1:24" x14ac:dyDescent="0.25">
      <c r="A458" s="4">
        <v>39741</v>
      </c>
      <c r="B458" s="5">
        <f>VLOOKUP($A458,'Daily adjusted prices'!$C$5:$D$528,2,FALSE)</f>
        <v>4017.99</v>
      </c>
      <c r="C458" s="38">
        <f t="shared" si="10"/>
        <v>2.5647214304982974E-2</v>
      </c>
      <c r="D458" s="38"/>
      <c r="E458" s="38"/>
      <c r="F458" s="38"/>
      <c r="V458"/>
      <c r="W458"/>
      <c r="X458"/>
    </row>
    <row r="459" spans="1:24" x14ac:dyDescent="0.25">
      <c r="A459" s="4">
        <v>39742</v>
      </c>
      <c r="B459" s="5">
        <f>VLOOKUP($A459,'Daily adjusted prices'!$C$5:$D$528,2,FALSE)</f>
        <v>4059.89</v>
      </c>
      <c r="C459" s="38">
        <f t="shared" si="10"/>
        <v>1.0374102061296731E-2</v>
      </c>
      <c r="D459" s="38"/>
      <c r="E459" s="38"/>
      <c r="F459" s="38"/>
      <c r="V459"/>
      <c r="W459"/>
      <c r="X459"/>
    </row>
    <row r="460" spans="1:24" x14ac:dyDescent="0.25">
      <c r="A460" s="4">
        <v>39743</v>
      </c>
      <c r="B460" s="5">
        <f>VLOOKUP($A460,'Daily adjusted prices'!$C$5:$D$528,2,FALSE)</f>
        <v>3782.58</v>
      </c>
      <c r="C460" s="38">
        <f t="shared" si="10"/>
        <v>-7.0749563160781972E-2</v>
      </c>
      <c r="D460" s="38"/>
      <c r="E460" s="38"/>
      <c r="F460" s="38"/>
      <c r="V460"/>
      <c r="W460"/>
      <c r="X460"/>
    </row>
    <row r="461" spans="1:24" x14ac:dyDescent="0.25">
      <c r="A461" s="4">
        <v>39744</v>
      </c>
      <c r="B461" s="5">
        <f>VLOOKUP($A461,'Daily adjusted prices'!$C$5:$D$528,2,FALSE)</f>
        <v>3750.66</v>
      </c>
      <c r="C461" s="38">
        <f t="shared" si="10"/>
        <v>-8.4744919936255783E-3</v>
      </c>
      <c r="D461" s="38"/>
      <c r="E461" s="38"/>
      <c r="F461" s="38"/>
      <c r="V461"/>
      <c r="W461"/>
      <c r="X461"/>
    </row>
    <row r="462" spans="1:24" x14ac:dyDescent="0.25">
      <c r="A462" s="4">
        <v>39745</v>
      </c>
      <c r="B462" s="5">
        <f>VLOOKUP($A462,'Daily adjusted prices'!$C$5:$D$528,2,FALSE)</f>
        <v>3557.14</v>
      </c>
      <c r="C462" s="38">
        <f t="shared" si="10"/>
        <v>-5.2974973293961856E-2</v>
      </c>
      <c r="D462" s="38"/>
      <c r="E462" s="38"/>
      <c r="F462" s="38"/>
      <c r="V462"/>
      <c r="W462"/>
      <c r="X462"/>
    </row>
    <row r="463" spans="1:24" x14ac:dyDescent="0.25">
      <c r="A463" s="4">
        <v>39748</v>
      </c>
      <c r="B463" s="5">
        <f>VLOOKUP($A463,'Daily adjusted prices'!$C$5:$D$528,2,FALSE)</f>
        <v>3537.19</v>
      </c>
      <c r="C463" s="38">
        <f t="shared" si="10"/>
        <v>-5.6242245816051214E-3</v>
      </c>
      <c r="D463" s="38"/>
      <c r="E463" s="38"/>
      <c r="F463" s="38"/>
      <c r="V463"/>
      <c r="W463"/>
      <c r="X463"/>
    </row>
    <row r="464" spans="1:24" x14ac:dyDescent="0.25">
      <c r="A464" s="4">
        <v>39749</v>
      </c>
      <c r="B464" s="5">
        <f>VLOOKUP($A464,'Daily adjusted prices'!$C$5:$D$528,2,FALSE)</f>
        <v>3888.32</v>
      </c>
      <c r="C464" s="38">
        <f t="shared" si="10"/>
        <v>9.4644561117540466E-2</v>
      </c>
      <c r="D464" s="38"/>
      <c r="E464" s="38"/>
      <c r="F464" s="38"/>
      <c r="V464"/>
      <c r="W464"/>
      <c r="X464"/>
    </row>
    <row r="465" spans="1:24" x14ac:dyDescent="0.25">
      <c r="A465" s="4">
        <v>39750</v>
      </c>
      <c r="B465" s="5">
        <f>VLOOKUP($A465,'Daily adjusted prices'!$C$5:$D$528,2,FALSE)</f>
        <v>3830.46</v>
      </c>
      <c r="C465" s="38">
        <f t="shared" si="10"/>
        <v>-1.4992287318873601E-2</v>
      </c>
      <c r="D465" s="38"/>
      <c r="E465" s="38"/>
      <c r="F465" s="38"/>
      <c r="V465"/>
      <c r="W465"/>
      <c r="X465"/>
    </row>
    <row r="466" spans="1:24" x14ac:dyDescent="0.25">
      <c r="A466" s="4">
        <v>39751</v>
      </c>
      <c r="B466" s="5">
        <f>VLOOKUP($A466,'Daily adjusted prices'!$C$5:$D$528,2,FALSE)</f>
        <v>3860.39</v>
      </c>
      <c r="C466" s="38">
        <f t="shared" si="10"/>
        <v>7.7833142231130362E-3</v>
      </c>
      <c r="D466" s="38"/>
      <c r="E466" s="38"/>
      <c r="F466" s="38"/>
      <c r="V466"/>
      <c r="W466"/>
      <c r="X466"/>
    </row>
    <row r="467" spans="1:24" x14ac:dyDescent="0.25">
      <c r="A467" s="4">
        <v>39752</v>
      </c>
      <c r="B467" s="5">
        <f>VLOOKUP($A467,'Daily adjusted prices'!$C$5:$D$528,2,FALSE)</f>
        <v>3892.31</v>
      </c>
      <c r="C467" s="38">
        <f t="shared" si="10"/>
        <v>8.2345970747333668E-3</v>
      </c>
      <c r="D467" s="38"/>
      <c r="E467" s="38"/>
      <c r="F467" s="38"/>
      <c r="V467"/>
      <c r="W467"/>
      <c r="X467"/>
    </row>
    <row r="468" spans="1:24" x14ac:dyDescent="0.25">
      <c r="A468" s="4">
        <v>39755</v>
      </c>
      <c r="B468" s="5">
        <f>VLOOKUP($A468,'Daily adjusted prices'!$C$5:$D$528,2,FALSE)</f>
        <v>3850.41</v>
      </c>
      <c r="C468" s="38">
        <f t="shared" si="10"/>
        <v>-1.0823175580927439E-2</v>
      </c>
      <c r="D468" s="38"/>
      <c r="E468" s="38"/>
      <c r="F468" s="38"/>
      <c r="V468"/>
      <c r="W468"/>
      <c r="X468"/>
    </row>
    <row r="469" spans="1:24" x14ac:dyDescent="0.25">
      <c r="A469" s="4">
        <v>39756</v>
      </c>
      <c r="B469" s="5">
        <f>VLOOKUP($A469,'Daily adjusted prices'!$C$5:$D$528,2,FALSE)</f>
        <v>4143.68</v>
      </c>
      <c r="C469" s="38">
        <f t="shared" si="10"/>
        <v>7.3404645762182918E-2</v>
      </c>
      <c r="D469" s="38"/>
      <c r="E469" s="38"/>
      <c r="F469" s="38"/>
      <c r="V469"/>
      <c r="W469"/>
      <c r="X469"/>
    </row>
    <row r="470" spans="1:24" x14ac:dyDescent="0.25">
      <c r="A470" s="4">
        <v>39757</v>
      </c>
      <c r="B470" s="5">
        <f>VLOOKUP($A470,'Daily adjusted prices'!$C$5:$D$528,2,FALSE)</f>
        <v>3976.1</v>
      </c>
      <c r="C470" s="38">
        <f t="shared" si="10"/>
        <v>-4.1282842514856789E-2</v>
      </c>
      <c r="D470" s="38"/>
      <c r="E470" s="38"/>
      <c r="F470" s="38"/>
      <c r="V470"/>
      <c r="W470"/>
      <c r="X470"/>
    </row>
    <row r="471" spans="1:24" x14ac:dyDescent="0.25">
      <c r="A471" s="4">
        <v>39758</v>
      </c>
      <c r="B471" s="5">
        <f>VLOOKUP($A471,'Daily adjusted prices'!$C$5:$D$528,2,FALSE)</f>
        <v>3658.89</v>
      </c>
      <c r="C471" s="38">
        <f t="shared" si="10"/>
        <v>-8.3141616657013126E-2</v>
      </c>
      <c r="D471" s="38"/>
      <c r="E471" s="38"/>
      <c r="F471" s="38"/>
      <c r="V471"/>
      <c r="W471"/>
      <c r="X471"/>
    </row>
    <row r="472" spans="1:24" x14ac:dyDescent="0.25">
      <c r="A472" s="4">
        <v>39759</v>
      </c>
      <c r="B472" s="5">
        <f>VLOOKUP($A472,'Daily adjusted prices'!$C$5:$D$528,2,FALSE)</f>
        <v>3762.63</v>
      </c>
      <c r="C472" s="38">
        <f t="shared" si="10"/>
        <v>2.7958358246653311E-2</v>
      </c>
      <c r="D472" s="38"/>
      <c r="E472" s="38"/>
      <c r="F472" s="38"/>
      <c r="V472"/>
      <c r="W472"/>
      <c r="X472"/>
    </row>
    <row r="473" spans="1:24" x14ac:dyDescent="0.25">
      <c r="A473" s="4">
        <v>39762</v>
      </c>
      <c r="B473" s="5">
        <f>VLOOKUP($A473,'Daily adjusted prices'!$C$5:$D$528,2,FALSE)</f>
        <v>3680.83</v>
      </c>
      <c r="C473" s="38">
        <f t="shared" si="10"/>
        <v>-2.197991074512767E-2</v>
      </c>
      <c r="D473" s="38"/>
      <c r="E473" s="38"/>
      <c r="F473" s="38"/>
      <c r="V473"/>
      <c r="W473"/>
      <c r="X473"/>
    </row>
    <row r="474" spans="1:24" x14ac:dyDescent="0.25">
      <c r="A474" s="4">
        <v>39763</v>
      </c>
      <c r="B474" s="5">
        <f>VLOOKUP($A474,'Daily adjusted prices'!$C$5:$D$528,2,FALSE)</f>
        <v>3553.15</v>
      </c>
      <c r="C474" s="38">
        <f t="shared" si="10"/>
        <v>-3.5303736236176567E-2</v>
      </c>
      <c r="D474" s="38"/>
      <c r="E474" s="38"/>
      <c r="F474" s="38"/>
      <c r="V474"/>
      <c r="W474"/>
      <c r="X474"/>
    </row>
    <row r="475" spans="1:24" x14ac:dyDescent="0.25">
      <c r="A475" s="4">
        <v>39764</v>
      </c>
      <c r="B475" s="5">
        <f>VLOOKUP($A475,'Daily adjusted prices'!$C$5:$D$528,2,FALSE)</f>
        <v>3249.91</v>
      </c>
      <c r="C475" s="38">
        <f t="shared" si="10"/>
        <v>-8.9207230341302637E-2</v>
      </c>
      <c r="D475" s="38"/>
      <c r="E475" s="38"/>
      <c r="F475" s="38"/>
      <c r="V475"/>
      <c r="W475"/>
      <c r="X475"/>
    </row>
    <row r="476" spans="1:24" x14ac:dyDescent="0.25">
      <c r="A476" s="4">
        <v>39765</v>
      </c>
      <c r="B476" s="5">
        <f>VLOOKUP($A476,'Daily adjusted prices'!$C$5:$D$528,2,FALSE)</f>
        <v>3363.62</v>
      </c>
      <c r="C476" s="38">
        <f t="shared" si="10"/>
        <v>3.4390471318640842E-2</v>
      </c>
      <c r="D476" s="38"/>
      <c r="E476" s="38"/>
      <c r="F476" s="38"/>
      <c r="V476"/>
      <c r="W476"/>
      <c r="X476"/>
    </row>
    <row r="477" spans="1:24" x14ac:dyDescent="0.25">
      <c r="A477" s="4">
        <v>39766</v>
      </c>
      <c r="B477" s="5">
        <f>VLOOKUP($A477,'Daily adjusted prices'!$C$5:$D$528,2,FALSE)</f>
        <v>3196.04</v>
      </c>
      <c r="C477" s="38">
        <f t="shared" si="10"/>
        <v>-5.110523149889161E-2</v>
      </c>
      <c r="D477" s="38"/>
      <c r="E477" s="38"/>
      <c r="F477" s="38"/>
      <c r="V477"/>
      <c r="W477"/>
      <c r="X477"/>
    </row>
    <row r="478" spans="1:24" x14ac:dyDescent="0.25">
      <c r="A478" s="4">
        <v>39769</v>
      </c>
      <c r="B478" s="5">
        <f>VLOOKUP($A478,'Daily adjusted prices'!$C$5:$D$528,2,FALSE)</f>
        <v>3213.99</v>
      </c>
      <c r="C478" s="38">
        <f t="shared" si="10"/>
        <v>5.6006124525375756E-3</v>
      </c>
      <c r="D478" s="38"/>
      <c r="E478" s="38"/>
      <c r="F478" s="38"/>
      <c r="V478"/>
      <c r="W478"/>
      <c r="X478"/>
    </row>
    <row r="479" spans="1:24" x14ac:dyDescent="0.25">
      <c r="A479" s="4">
        <v>39770</v>
      </c>
      <c r="B479" s="5">
        <f>VLOOKUP($A479,'Daily adjusted prices'!$C$5:$D$528,2,FALSE)</f>
        <v>3204.02</v>
      </c>
      <c r="C479" s="38">
        <f t="shared" si="10"/>
        <v>-3.1068845389176747E-3</v>
      </c>
      <c r="D479" s="38"/>
      <c r="E479" s="38"/>
      <c r="F479" s="38"/>
      <c r="V479"/>
      <c r="W479"/>
      <c r="X479"/>
    </row>
    <row r="480" spans="1:24" x14ac:dyDescent="0.25">
      <c r="A480" s="4">
        <v>39771</v>
      </c>
      <c r="B480" s="5">
        <f>VLOOKUP($A480,'Daily adjusted prices'!$C$5:$D$528,2,FALSE)</f>
        <v>2882.82</v>
      </c>
      <c r="C480" s="38">
        <f t="shared" si="10"/>
        <v>-0.10563728964034164</v>
      </c>
      <c r="D480" s="38"/>
      <c r="E480" s="38"/>
      <c r="F480" s="38"/>
      <c r="V480"/>
      <c r="W480"/>
      <c r="X480"/>
    </row>
    <row r="481" spans="1:24" x14ac:dyDescent="0.25">
      <c r="A481" s="4">
        <v>39772</v>
      </c>
      <c r="B481" s="5">
        <f>VLOOKUP($A481,'Daily adjusted prices'!$C$5:$D$528,2,FALSE)</f>
        <v>2561.62</v>
      </c>
      <c r="C481" s="38">
        <f t="shared" si="10"/>
        <v>-0.11812911089347096</v>
      </c>
      <c r="D481" s="38"/>
      <c r="E481" s="38"/>
      <c r="F481" s="38"/>
      <c r="V481"/>
      <c r="W481"/>
      <c r="X481"/>
    </row>
    <row r="482" spans="1:24" x14ac:dyDescent="0.25">
      <c r="A482" s="4">
        <v>39773</v>
      </c>
      <c r="B482" s="5">
        <f>VLOOKUP($A482,'Daily adjusted prices'!$C$5:$D$528,2,FALSE)</f>
        <v>2799.03</v>
      </c>
      <c r="C482" s="38">
        <f t="shared" si="10"/>
        <v>8.8633057739418847E-2</v>
      </c>
      <c r="D482" s="38"/>
      <c r="E482" s="38"/>
      <c r="F482" s="38"/>
      <c r="V482"/>
      <c r="W482"/>
      <c r="X482"/>
    </row>
    <row r="483" spans="1:24" x14ac:dyDescent="0.25">
      <c r="A483" s="4">
        <v>39776</v>
      </c>
      <c r="B483" s="5">
        <f>VLOOKUP($A483,'Daily adjusted prices'!$C$5:$D$528,2,FALSE)</f>
        <v>3044.42</v>
      </c>
      <c r="C483" s="38">
        <f t="shared" si="10"/>
        <v>8.4037478239000735E-2</v>
      </c>
      <c r="D483" s="38"/>
      <c r="E483" s="38"/>
      <c r="F483" s="38"/>
      <c r="V483"/>
      <c r="W483"/>
      <c r="X483"/>
    </row>
    <row r="484" spans="1:24" x14ac:dyDescent="0.25">
      <c r="A484" s="4">
        <v>39777</v>
      </c>
      <c r="B484" s="5">
        <f>VLOOKUP($A484,'Daily adjusted prices'!$C$5:$D$528,2,FALSE)</f>
        <v>3146.17</v>
      </c>
      <c r="C484" s="38">
        <f t="shared" si="10"/>
        <v>3.2875433219874801E-2</v>
      </c>
      <c r="D484" s="38"/>
      <c r="E484" s="38"/>
      <c r="F484" s="38"/>
      <c r="V484"/>
      <c r="W484"/>
      <c r="X484"/>
    </row>
    <row r="485" spans="1:24" x14ac:dyDescent="0.25">
      <c r="A485" s="4">
        <v>39778</v>
      </c>
      <c r="B485" s="5">
        <f>VLOOKUP($A485,'Daily adjusted prices'!$C$5:$D$528,2,FALSE)</f>
        <v>3229.95</v>
      </c>
      <c r="C485" s="38">
        <f t="shared" si="10"/>
        <v>2.6280817190224032E-2</v>
      </c>
      <c r="D485" s="38"/>
      <c r="E485" s="38"/>
      <c r="F485" s="38"/>
      <c r="V485"/>
      <c r="W485"/>
      <c r="X485"/>
    </row>
    <row r="486" spans="1:24" x14ac:dyDescent="0.25">
      <c r="A486" s="4">
        <v>39780</v>
      </c>
      <c r="B486" s="5">
        <f>VLOOKUP($A486,'Daily adjusted prices'!$C$5:$D$528,2,FALSE)</f>
        <v>3425.47</v>
      </c>
      <c r="C486" s="38">
        <f t="shared" si="10"/>
        <v>5.8772031338306954E-2</v>
      </c>
      <c r="D486" s="38"/>
      <c r="E486" s="38"/>
      <c r="F486" s="38"/>
      <c r="V486"/>
      <c r="W486"/>
      <c r="X486"/>
    </row>
    <row r="487" spans="1:24" x14ac:dyDescent="0.25">
      <c r="A487" s="4">
        <v>39783</v>
      </c>
      <c r="B487" s="5">
        <f>VLOOKUP($A487,'Daily adjusted prices'!$C$5:$D$528,2,FALSE)</f>
        <v>3092.3</v>
      </c>
      <c r="C487" s="38">
        <f t="shared" si="10"/>
        <v>-0.1023235379787408</v>
      </c>
      <c r="D487" s="38"/>
      <c r="E487" s="38"/>
      <c r="F487" s="38"/>
      <c r="V487"/>
      <c r="W487"/>
      <c r="X487"/>
    </row>
    <row r="488" spans="1:24" x14ac:dyDescent="0.25">
      <c r="A488" s="4">
        <v>39784</v>
      </c>
      <c r="B488" s="5">
        <f>VLOOKUP($A488,'Daily adjusted prices'!$C$5:$D$528,2,FALSE)</f>
        <v>3513.25</v>
      </c>
      <c r="C488" s="38">
        <f t="shared" si="10"/>
        <v>0.1276263844005617</v>
      </c>
      <c r="D488" s="38"/>
      <c r="E488" s="38"/>
      <c r="F488" s="38"/>
      <c r="V488"/>
      <c r="W488"/>
      <c r="X488"/>
    </row>
    <row r="489" spans="1:24" x14ac:dyDescent="0.25">
      <c r="A489" s="4">
        <v>39785</v>
      </c>
      <c r="B489" s="5">
        <f>VLOOKUP($A489,'Daily adjusted prices'!$C$5:$D$528,2,FALSE)</f>
        <v>3616.99</v>
      </c>
      <c r="C489" s="38">
        <f t="shared" si="10"/>
        <v>2.9100653245276296E-2</v>
      </c>
      <c r="D489" s="38"/>
      <c r="E489" s="38"/>
      <c r="F489" s="38"/>
      <c r="V489"/>
      <c r="W489"/>
      <c r="X489"/>
    </row>
    <row r="490" spans="1:24" x14ac:dyDescent="0.25">
      <c r="A490" s="4">
        <v>39786</v>
      </c>
      <c r="B490" s="5">
        <f>VLOOKUP($A490,'Daily adjusted prices'!$C$5:$D$528,2,FALSE)</f>
        <v>3501.28</v>
      </c>
      <c r="C490" s="38">
        <f t="shared" si="10"/>
        <v>-3.2513572320080744E-2</v>
      </c>
      <c r="D490" s="38"/>
      <c r="E490" s="38"/>
      <c r="F490" s="38"/>
      <c r="V490"/>
      <c r="W490"/>
      <c r="X490"/>
    </row>
    <row r="491" spans="1:24" x14ac:dyDescent="0.25">
      <c r="A491" s="4">
        <v>39787</v>
      </c>
      <c r="B491" s="5">
        <f>VLOOKUP($A491,'Daily adjusted prices'!$C$5:$D$528,2,FALSE)</f>
        <v>3561.13</v>
      </c>
      <c r="C491" s="38">
        <f t="shared" si="10"/>
        <v>1.6949294304648119E-2</v>
      </c>
      <c r="D491" s="38"/>
      <c r="E491" s="38"/>
      <c r="F491" s="38"/>
      <c r="V491"/>
      <c r="W491"/>
      <c r="X491"/>
    </row>
    <row r="492" spans="1:24" x14ac:dyDescent="0.25">
      <c r="A492" s="4">
        <v>39790</v>
      </c>
      <c r="B492" s="5">
        <f>VLOOKUP($A492,'Daily adjusted prices'!$C$5:$D$528,2,FALSE)</f>
        <v>3766.62</v>
      </c>
      <c r="C492" s="38">
        <f t="shared" si="10"/>
        <v>5.6100137364344362E-2</v>
      </c>
      <c r="D492" s="38"/>
      <c r="E492" s="38"/>
      <c r="F492" s="38"/>
      <c r="V492"/>
      <c r="W492"/>
      <c r="X492"/>
    </row>
    <row r="493" spans="1:24" x14ac:dyDescent="0.25">
      <c r="A493" s="4">
        <v>39791</v>
      </c>
      <c r="B493" s="5">
        <f>VLOOKUP($A493,'Daily adjusted prices'!$C$5:$D$528,2,FALSE)</f>
        <v>3547.17</v>
      </c>
      <c r="C493" s="38">
        <f t="shared" si="10"/>
        <v>-6.0027945123589881E-2</v>
      </c>
      <c r="D493" s="38"/>
      <c r="E493" s="38"/>
      <c r="F493" s="38"/>
      <c r="V493"/>
      <c r="W493"/>
      <c r="X493"/>
    </row>
    <row r="494" spans="1:24" x14ac:dyDescent="0.25">
      <c r="A494" s="4">
        <v>39792</v>
      </c>
      <c r="B494" s="5">
        <f>VLOOKUP($A494,'Daily adjusted prices'!$C$5:$D$528,2,FALSE)</f>
        <v>3591.06</v>
      </c>
      <c r="C494" s="38">
        <f t="shared" si="10"/>
        <v>1.2297321072807153E-2</v>
      </c>
      <c r="D494" s="38"/>
      <c r="E494" s="38"/>
      <c r="F494" s="38"/>
      <c r="V494"/>
      <c r="W494"/>
      <c r="X494"/>
    </row>
    <row r="495" spans="1:24" x14ac:dyDescent="0.25">
      <c r="A495" s="4">
        <v>39793</v>
      </c>
      <c r="B495" s="5">
        <f>VLOOKUP($A495,'Daily adjusted prices'!$C$5:$D$528,2,FALSE)</f>
        <v>3401.53</v>
      </c>
      <c r="C495" s="38">
        <f t="shared" si="10"/>
        <v>-5.4222093139641957E-2</v>
      </c>
      <c r="D495" s="38"/>
      <c r="E495" s="38"/>
      <c r="F495" s="38"/>
      <c r="V495"/>
      <c r="W495"/>
      <c r="X495"/>
    </row>
    <row r="496" spans="1:24" x14ac:dyDescent="0.25">
      <c r="A496" s="4">
        <v>39794</v>
      </c>
      <c r="B496" s="5">
        <f>VLOOKUP($A496,'Daily adjusted prices'!$C$5:$D$528,2,FALSE)</f>
        <v>3413.5</v>
      </c>
      <c r="C496" s="38">
        <f t="shared" si="10"/>
        <v>3.5128274737173571E-3</v>
      </c>
      <c r="D496" s="38"/>
      <c r="E496" s="38"/>
      <c r="F496" s="38"/>
      <c r="V496"/>
      <c r="W496"/>
      <c r="X496"/>
    </row>
    <row r="497" spans="1:24" x14ac:dyDescent="0.25">
      <c r="A497" s="4">
        <v>39797</v>
      </c>
      <c r="B497" s="5">
        <f>VLOOKUP($A497,'Daily adjusted prices'!$C$5:$D$528,2,FALSE)</f>
        <v>3381.58</v>
      </c>
      <c r="C497" s="38">
        <f t="shared" si="10"/>
        <v>-9.3951019833110206E-3</v>
      </c>
      <c r="D497" s="38"/>
      <c r="E497" s="38"/>
      <c r="F497" s="38"/>
      <c r="V497"/>
      <c r="W497"/>
      <c r="X497"/>
    </row>
    <row r="498" spans="1:24" x14ac:dyDescent="0.25">
      <c r="A498" s="4">
        <v>39798</v>
      </c>
      <c r="B498" s="5">
        <f>VLOOKUP($A498,'Daily adjusted prices'!$C$5:$D$528,2,FALSE)</f>
        <v>3575.1</v>
      </c>
      <c r="C498" s="38">
        <f t="shared" si="10"/>
        <v>5.565009188984623E-2</v>
      </c>
      <c r="D498" s="38"/>
      <c r="E498" s="38"/>
      <c r="F498" s="38"/>
      <c r="V498"/>
      <c r="W498"/>
      <c r="X498"/>
    </row>
    <row r="499" spans="1:24" x14ac:dyDescent="0.25">
      <c r="A499" s="4">
        <v>39799</v>
      </c>
      <c r="B499" s="5">
        <f>VLOOKUP($A499,'Daily adjusted prices'!$C$5:$D$528,2,FALSE)</f>
        <v>3469.36</v>
      </c>
      <c r="C499" s="38">
        <f t="shared" si="10"/>
        <v>-3.0023008875098046E-2</v>
      </c>
      <c r="D499" s="38"/>
      <c r="E499" s="38"/>
      <c r="F499" s="38"/>
      <c r="V499"/>
      <c r="W499"/>
      <c r="X499"/>
    </row>
    <row r="500" spans="1:24" x14ac:dyDescent="0.25">
      <c r="A500" s="4">
        <v>39800</v>
      </c>
      <c r="B500" s="5">
        <f>VLOOKUP($A500,'Daily adjusted prices'!$C$5:$D$528,2,FALSE)</f>
        <v>3184.07</v>
      </c>
      <c r="C500" s="38">
        <f t="shared" si="10"/>
        <v>-8.580988624254017E-2</v>
      </c>
      <c r="D500" s="38"/>
      <c r="E500" s="38"/>
      <c r="F500" s="38"/>
      <c r="V500"/>
      <c r="W500"/>
      <c r="X500"/>
    </row>
    <row r="501" spans="1:24" x14ac:dyDescent="0.25">
      <c r="A501" s="4">
        <v>39801</v>
      </c>
      <c r="B501" s="5">
        <f>VLOOKUP($A501,'Daily adjusted prices'!$C$5:$D$528,2,FALSE)</f>
        <v>3291.8</v>
      </c>
      <c r="C501" s="38">
        <f t="shared" si="10"/>
        <v>3.3274274962735738E-2</v>
      </c>
      <c r="D501" s="38"/>
      <c r="E501" s="38"/>
      <c r="F501" s="38"/>
      <c r="V501"/>
      <c r="W501"/>
      <c r="X501"/>
    </row>
    <row r="502" spans="1:24" x14ac:dyDescent="0.25">
      <c r="A502" s="4">
        <v>39804</v>
      </c>
      <c r="B502" s="5">
        <f>VLOOKUP($A502,'Daily adjusted prices'!$C$5:$D$528,2,FALSE)</f>
        <v>3206.02</v>
      </c>
      <c r="C502" s="38">
        <f t="shared" si="10"/>
        <v>-2.6404235156746E-2</v>
      </c>
      <c r="D502" s="38"/>
      <c r="E502" s="38"/>
      <c r="F502" s="38"/>
      <c r="V502"/>
      <c r="W502"/>
      <c r="X502"/>
    </row>
    <row r="503" spans="1:24" x14ac:dyDescent="0.25">
      <c r="A503" s="4">
        <v>39805</v>
      </c>
      <c r="B503" s="5">
        <f>VLOOKUP($A503,'Daily adjusted prices'!$C$5:$D$528,2,FALSE)</f>
        <v>3277.84</v>
      </c>
      <c r="C503" s="38">
        <f t="shared" si="10"/>
        <v>2.2154376409141894E-2</v>
      </c>
      <c r="D503" s="38"/>
      <c r="E503" s="38"/>
      <c r="F503" s="38"/>
      <c r="V503"/>
      <c r="W503"/>
      <c r="X503"/>
    </row>
    <row r="504" spans="1:24" x14ac:dyDescent="0.25">
      <c r="A504" s="4">
        <v>39806</v>
      </c>
      <c r="B504" s="5">
        <f>VLOOKUP($A504,'Daily adjusted prices'!$C$5:$D$528,2,FALSE)</f>
        <v>3275.84</v>
      </c>
      <c r="C504" s="38">
        <f t="shared" si="10"/>
        <v>-6.1034413095740982E-4</v>
      </c>
      <c r="D504" s="38"/>
      <c r="E504" s="38"/>
      <c r="F504" s="38"/>
      <c r="V504"/>
      <c r="W504"/>
      <c r="X504"/>
    </row>
    <row r="505" spans="1:24" x14ac:dyDescent="0.25">
      <c r="A505" s="4">
        <v>39808</v>
      </c>
      <c r="B505" s="5">
        <f>VLOOKUP($A505,'Daily adjusted prices'!$C$5:$D$528,2,FALSE)</f>
        <v>3247.37</v>
      </c>
      <c r="C505" s="38">
        <f t="shared" si="10"/>
        <v>-8.7288867808226964E-3</v>
      </c>
      <c r="D505" s="38"/>
      <c r="E505" s="38"/>
      <c r="F505" s="38"/>
      <c r="V505"/>
      <c r="W505"/>
      <c r="X505"/>
    </row>
    <row r="506" spans="1:24" x14ac:dyDescent="0.25">
      <c r="A506" s="4">
        <v>39811</v>
      </c>
      <c r="B506" s="5">
        <f>VLOOKUP($A506,'Daily adjusted prices'!$C$5:$D$528,2,FALSE)</f>
        <v>3184.34</v>
      </c>
      <c r="C506" s="38">
        <f t="shared" si="10"/>
        <v>-1.9600391767708614E-2</v>
      </c>
      <c r="D506" s="38"/>
      <c r="E506" s="38"/>
      <c r="F506" s="38"/>
      <c r="V506"/>
      <c r="W506"/>
      <c r="X506"/>
    </row>
    <row r="507" spans="1:24" x14ac:dyDescent="0.25">
      <c r="A507" s="4">
        <v>39812</v>
      </c>
      <c r="B507" s="5">
        <f>VLOOKUP($A507,'Daily adjusted prices'!$C$5:$D$528,2,FALSE)</f>
        <v>3216.87</v>
      </c>
      <c r="C507" s="38">
        <f t="shared" si="10"/>
        <v>1.0163790919458559E-2</v>
      </c>
      <c r="D507" s="38"/>
      <c r="E507" s="38"/>
      <c r="F507" s="38"/>
      <c r="V507"/>
      <c r="W507"/>
      <c r="X507"/>
    </row>
    <row r="508" spans="1:24" x14ac:dyDescent="0.25">
      <c r="A508" s="4">
        <v>39813</v>
      </c>
      <c r="B508" s="5">
        <f>VLOOKUP($A508,'Daily adjusted prices'!$C$5:$D$528,2,FALSE)</f>
        <v>3294.14</v>
      </c>
      <c r="C508" s="38">
        <f t="shared" si="10"/>
        <v>2.3736295249999859E-2</v>
      </c>
      <c r="D508" s="38"/>
      <c r="E508" s="38"/>
      <c r="F508" s="38"/>
      <c r="V508"/>
      <c r="W508"/>
      <c r="X508"/>
    </row>
    <row r="509" spans="1:24" x14ac:dyDescent="0.25">
      <c r="A509" s="10"/>
      <c r="B509" s="7"/>
      <c r="V509"/>
      <c r="W509"/>
      <c r="X509"/>
    </row>
    <row r="510" spans="1:24" x14ac:dyDescent="0.25">
      <c r="A510" s="41"/>
      <c r="B510" s="7"/>
      <c r="V510"/>
      <c r="W510"/>
      <c r="X510"/>
    </row>
    <row r="511" spans="1:24" x14ac:dyDescent="0.25">
      <c r="A511" s="41"/>
      <c r="B511" s="7"/>
      <c r="V511"/>
      <c r="W511"/>
      <c r="X511"/>
    </row>
    <row r="512" spans="1:24" x14ac:dyDescent="0.25">
      <c r="A512" s="42"/>
      <c r="B512" s="7"/>
      <c r="V512"/>
      <c r="W512"/>
      <c r="X512"/>
    </row>
    <row r="513" spans="1:24" x14ac:dyDescent="0.25">
      <c r="A513" s="24"/>
      <c r="B513" s="7"/>
      <c r="V513"/>
      <c r="W513"/>
      <c r="X513"/>
    </row>
    <row r="514" spans="1:24" x14ac:dyDescent="0.25">
      <c r="A514" s="24"/>
      <c r="B514" s="7"/>
      <c r="V514"/>
      <c r="W514"/>
      <c r="X514"/>
    </row>
    <row r="515" spans="1:24" x14ac:dyDescent="0.25">
      <c r="A515" s="43"/>
      <c r="B515" s="7"/>
      <c r="V515"/>
      <c r="W515"/>
      <c r="X515"/>
    </row>
    <row r="516" spans="1:24" x14ac:dyDescent="0.25">
      <c r="A516" s="24"/>
      <c r="B516" s="7"/>
      <c r="V516"/>
      <c r="W516"/>
      <c r="X516"/>
    </row>
    <row r="517" spans="1:24" x14ac:dyDescent="0.25">
      <c r="A517" s="24"/>
      <c r="B517" s="7"/>
      <c r="V517"/>
      <c r="W517"/>
      <c r="X517"/>
    </row>
    <row r="518" spans="1:24" x14ac:dyDescent="0.25">
      <c r="A518" s="41"/>
      <c r="B518" s="7"/>
      <c r="V518"/>
      <c r="W518"/>
      <c r="X518"/>
    </row>
    <row r="519" spans="1:24" x14ac:dyDescent="0.25">
      <c r="A519" s="41"/>
      <c r="B519" s="7"/>
      <c r="V519"/>
      <c r="W519"/>
      <c r="X519"/>
    </row>
    <row r="520" spans="1:24" x14ac:dyDescent="0.25">
      <c r="A520" s="44"/>
      <c r="B520" s="7"/>
      <c r="V520"/>
      <c r="W520"/>
      <c r="X520"/>
    </row>
    <row r="521" spans="1:24" x14ac:dyDescent="0.25">
      <c r="A521" s="44"/>
      <c r="B521" s="7"/>
      <c r="V521"/>
      <c r="W521"/>
      <c r="X521"/>
    </row>
    <row r="522" spans="1:24" x14ac:dyDescent="0.25">
      <c r="A522" s="44"/>
      <c r="B522" s="7"/>
      <c r="V522"/>
      <c r="W522"/>
      <c r="X522"/>
    </row>
    <row r="523" spans="1:24" x14ac:dyDescent="0.25">
      <c r="A523" s="44"/>
      <c r="B523" s="7"/>
      <c r="V523"/>
      <c r="W523"/>
      <c r="X523"/>
    </row>
    <row r="524" spans="1:24" x14ac:dyDescent="0.25">
      <c r="A524" s="10"/>
      <c r="B524" s="7"/>
      <c r="V524"/>
      <c r="W524"/>
      <c r="X524"/>
    </row>
    <row r="525" spans="1:24" x14ac:dyDescent="0.25">
      <c r="A525" s="10"/>
      <c r="B525" s="7"/>
      <c r="V525"/>
      <c r="W525"/>
      <c r="X525"/>
    </row>
    <row r="526" spans="1:24" x14ac:dyDescent="0.25">
      <c r="A526" s="10"/>
      <c r="B526" s="7"/>
      <c r="V526"/>
      <c r="W526"/>
      <c r="X526"/>
    </row>
    <row r="527" spans="1:24" x14ac:dyDescent="0.25">
      <c r="A527" s="10"/>
      <c r="B527" s="7"/>
      <c r="V527"/>
      <c r="W527"/>
      <c r="X527"/>
    </row>
    <row r="535" spans="15:24" x14ac:dyDescent="0.25">
      <c r="O535"/>
      <c r="P535"/>
      <c r="Q535"/>
      <c r="R535"/>
      <c r="S535"/>
      <c r="T535"/>
      <c r="U535"/>
      <c r="V535"/>
      <c r="W535"/>
      <c r="X535"/>
    </row>
    <row r="536" spans="15:24" x14ac:dyDescent="0.25">
      <c r="O536"/>
      <c r="P536"/>
      <c r="Q536"/>
      <c r="R536"/>
      <c r="S536"/>
      <c r="T536"/>
      <c r="U536"/>
      <c r="V536"/>
      <c r="W536"/>
      <c r="X536"/>
    </row>
    <row r="537" spans="15:24" x14ac:dyDescent="0.25">
      <c r="O537"/>
      <c r="P537"/>
      <c r="Q537"/>
      <c r="R537"/>
      <c r="S537"/>
      <c r="T537"/>
      <c r="U537"/>
      <c r="V537"/>
      <c r="W537"/>
      <c r="X537"/>
    </row>
    <row r="538" spans="15:24" x14ac:dyDescent="0.25">
      <c r="O538"/>
      <c r="P538"/>
      <c r="Q538"/>
      <c r="R538"/>
      <c r="S538"/>
      <c r="T538"/>
      <c r="U538"/>
      <c r="V538"/>
      <c r="W538"/>
      <c r="X538"/>
    </row>
    <row r="539" spans="15:24" x14ac:dyDescent="0.25">
      <c r="O539"/>
      <c r="P539"/>
      <c r="Q539"/>
      <c r="R539"/>
      <c r="S539"/>
      <c r="T539"/>
      <c r="U539"/>
      <c r="V539"/>
      <c r="W539"/>
      <c r="X539"/>
    </row>
    <row r="540" spans="15:24" x14ac:dyDescent="0.25">
      <c r="O540"/>
      <c r="P540"/>
      <c r="Q540"/>
      <c r="R540"/>
      <c r="S540"/>
      <c r="T540"/>
      <c r="U540"/>
      <c r="V540"/>
      <c r="W540"/>
      <c r="X540"/>
    </row>
    <row r="541" spans="15:24" x14ac:dyDescent="0.25">
      <c r="O541"/>
      <c r="P541"/>
      <c r="Q541"/>
      <c r="R541"/>
      <c r="S541"/>
      <c r="T541"/>
      <c r="U541"/>
      <c r="V541"/>
      <c r="W541"/>
      <c r="X541"/>
    </row>
    <row r="542" spans="15:24" x14ac:dyDescent="0.25">
      <c r="O542"/>
      <c r="P542"/>
      <c r="Q542"/>
      <c r="R542"/>
      <c r="S542"/>
      <c r="T542"/>
      <c r="U542"/>
      <c r="V542"/>
      <c r="W542"/>
      <c r="X542"/>
    </row>
    <row r="543" spans="15:24" x14ac:dyDescent="0.25">
      <c r="O543"/>
      <c r="P543"/>
      <c r="Q543"/>
      <c r="R543"/>
      <c r="S543"/>
      <c r="T543"/>
      <c r="U543"/>
      <c r="V543"/>
      <c r="W543"/>
      <c r="X543"/>
    </row>
    <row r="544" spans="15:24" x14ac:dyDescent="0.25">
      <c r="O544"/>
      <c r="P544"/>
      <c r="Q544"/>
      <c r="R544"/>
      <c r="S544"/>
      <c r="T544"/>
      <c r="U544"/>
      <c r="V544"/>
      <c r="W544"/>
      <c r="X544"/>
    </row>
    <row r="545" spans="13:24" x14ac:dyDescent="0.25">
      <c r="O545"/>
      <c r="P545"/>
      <c r="Q545"/>
      <c r="R545"/>
      <c r="S545"/>
      <c r="T545"/>
      <c r="U545"/>
      <c r="V545"/>
      <c r="W545"/>
      <c r="X545"/>
    </row>
    <row r="546" spans="13:24" x14ac:dyDescent="0.25">
      <c r="O546"/>
      <c r="P546"/>
      <c r="Q546"/>
      <c r="R546"/>
      <c r="S546"/>
      <c r="T546"/>
      <c r="U546"/>
      <c r="V546"/>
      <c r="W546"/>
      <c r="X546"/>
    </row>
    <row r="547" spans="13:24" x14ac:dyDescent="0.25">
      <c r="O547"/>
      <c r="P547"/>
      <c r="Q547"/>
      <c r="R547"/>
      <c r="S547"/>
      <c r="T547"/>
      <c r="U547"/>
      <c r="V547"/>
      <c r="W547"/>
      <c r="X547"/>
    </row>
    <row r="548" spans="13:24" x14ac:dyDescent="0.25">
      <c r="O548"/>
      <c r="P548"/>
      <c r="Q548"/>
      <c r="R548"/>
      <c r="S548"/>
      <c r="T548"/>
      <c r="U548"/>
      <c r="V548"/>
      <c r="W548"/>
      <c r="X548"/>
    </row>
    <row r="549" spans="13:24" x14ac:dyDescent="0.25">
      <c r="O549"/>
      <c r="P549"/>
      <c r="Q549"/>
      <c r="R549"/>
      <c r="S549"/>
      <c r="T549"/>
      <c r="U549"/>
      <c r="V549"/>
      <c r="W549"/>
      <c r="X549"/>
    </row>
    <row r="550" spans="13:24" x14ac:dyDescent="0.25">
      <c r="O550"/>
      <c r="P550"/>
      <c r="Q550"/>
      <c r="R550"/>
      <c r="S550"/>
      <c r="T550"/>
      <c r="U550"/>
      <c r="V550"/>
      <c r="W550"/>
      <c r="X550"/>
    </row>
    <row r="551" spans="13:24" x14ac:dyDescent="0.25">
      <c r="O551"/>
      <c r="P551"/>
      <c r="Q551"/>
      <c r="R551"/>
      <c r="S551"/>
      <c r="T551"/>
      <c r="U551"/>
      <c r="V551"/>
      <c r="W551"/>
      <c r="X551"/>
    </row>
    <row r="552" spans="13:24" x14ac:dyDescent="0.25">
      <c r="M552" s="45"/>
      <c r="N552" s="45"/>
      <c r="O552"/>
      <c r="P552"/>
      <c r="Q552"/>
      <c r="R552"/>
      <c r="S552"/>
      <c r="T552"/>
      <c r="U552"/>
      <c r="V552"/>
      <c r="W552"/>
      <c r="X552"/>
    </row>
    <row r="553" spans="13:24" x14ac:dyDescent="0.25">
      <c r="M553" s="45"/>
      <c r="N553" s="45"/>
      <c r="O553"/>
      <c r="P553"/>
      <c r="Q553"/>
      <c r="R553"/>
      <c r="S553"/>
      <c r="T553"/>
      <c r="U553"/>
      <c r="V553"/>
      <c r="W553"/>
      <c r="X553"/>
    </row>
    <row r="554" spans="13:24" x14ac:dyDescent="0.25">
      <c r="S554"/>
      <c r="T554"/>
      <c r="U554"/>
      <c r="V554"/>
      <c r="W554"/>
      <c r="X554"/>
    </row>
    <row r="555" spans="13:24" x14ac:dyDescent="0.25">
      <c r="S555"/>
      <c r="T555"/>
      <c r="U555"/>
      <c r="V555"/>
      <c r="W555"/>
      <c r="X555"/>
    </row>
    <row r="556" spans="13:24" x14ac:dyDescent="0.25">
      <c r="S556"/>
      <c r="T556"/>
      <c r="U556"/>
      <c r="V556"/>
      <c r="W556"/>
      <c r="X556"/>
    </row>
    <row r="557" spans="13:24" x14ac:dyDescent="0.25">
      <c r="S557"/>
      <c r="T557"/>
      <c r="U557"/>
      <c r="V557"/>
      <c r="W557"/>
      <c r="X557"/>
    </row>
  </sheetData>
  <mergeCells count="5">
    <mergeCell ref="H1:J1"/>
    <mergeCell ref="I2:J2"/>
    <mergeCell ref="A1:F1"/>
    <mergeCell ref="A2:C2"/>
    <mergeCell ref="D2:F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F049-4A33-4270-A0B3-D7FAB402B600}">
  <dimension ref="A1:AA557"/>
  <sheetViews>
    <sheetView showGridLines="0" workbookViewId="0">
      <selection activeCell="L16" sqref="L16"/>
    </sheetView>
  </sheetViews>
  <sheetFormatPr defaultRowHeight="15" x14ac:dyDescent="0.25"/>
  <cols>
    <col min="1" max="2" width="12.7109375" style="2" customWidth="1"/>
    <col min="3" max="5" width="10.7109375" style="2" customWidth="1"/>
    <col min="6" max="6" width="12.7109375" style="2" customWidth="1"/>
    <col min="7" max="9" width="10.7109375" style="2" customWidth="1"/>
    <col min="10" max="10" width="5" style="2" customWidth="1"/>
    <col min="11" max="11" width="15.7109375" style="2" customWidth="1"/>
    <col min="12" max="15" width="10.7109375" style="2" customWidth="1"/>
    <col min="16" max="16" width="9.140625" style="2"/>
    <col min="17" max="27" width="9.140625" style="1"/>
  </cols>
  <sheetData>
    <row r="1" spans="1:27" x14ac:dyDescent="0.25">
      <c r="A1" s="65" t="s">
        <v>31</v>
      </c>
      <c r="B1" s="66"/>
      <c r="C1" s="66"/>
      <c r="D1" s="66"/>
      <c r="E1" s="66"/>
      <c r="F1" s="66"/>
      <c r="G1" s="66"/>
      <c r="H1" s="66"/>
      <c r="I1" s="67"/>
      <c r="K1" s="65" t="s">
        <v>50</v>
      </c>
      <c r="L1" s="66"/>
      <c r="M1" s="66"/>
      <c r="N1" s="66"/>
      <c r="O1" s="67"/>
      <c r="AA1"/>
    </row>
    <row r="2" spans="1:27" x14ac:dyDescent="0.25">
      <c r="A2" s="35"/>
      <c r="B2" s="68" t="s">
        <v>3</v>
      </c>
      <c r="C2" s="68"/>
      <c r="D2" s="68"/>
      <c r="E2" s="68"/>
      <c r="F2" s="68" t="s">
        <v>59</v>
      </c>
      <c r="G2" s="68"/>
      <c r="H2" s="68"/>
      <c r="I2" s="69"/>
      <c r="K2" s="35"/>
      <c r="L2" s="68" t="s">
        <v>59</v>
      </c>
      <c r="M2" s="68"/>
      <c r="N2" s="68"/>
      <c r="O2" s="69"/>
      <c r="Y2"/>
      <c r="Z2"/>
      <c r="AA2"/>
    </row>
    <row r="3" spans="1:27" x14ac:dyDescent="0.25">
      <c r="A3" s="30" t="s">
        <v>0</v>
      </c>
      <c r="B3" s="28" t="s">
        <v>2</v>
      </c>
      <c r="C3" s="28" t="s">
        <v>20</v>
      </c>
      <c r="D3" s="28" t="s">
        <v>1</v>
      </c>
      <c r="E3" s="28" t="s">
        <v>65</v>
      </c>
      <c r="F3" s="28" t="s">
        <v>2</v>
      </c>
      <c r="G3" s="28" t="s">
        <v>20</v>
      </c>
      <c r="H3" s="28" t="s">
        <v>1</v>
      </c>
      <c r="I3" s="31" t="s">
        <v>65</v>
      </c>
      <c r="K3" s="30" t="s">
        <v>51</v>
      </c>
      <c r="L3" s="28" t="s">
        <v>2</v>
      </c>
      <c r="M3" s="28" t="s">
        <v>20</v>
      </c>
      <c r="N3" s="28" t="s">
        <v>1</v>
      </c>
      <c r="O3" s="31" t="s">
        <v>65</v>
      </c>
      <c r="Y3"/>
      <c r="Z3"/>
      <c r="AA3"/>
    </row>
    <row r="4" spans="1:27" x14ac:dyDescent="0.25">
      <c r="A4" s="4">
        <v>39080</v>
      </c>
      <c r="B4" s="5">
        <v>6970.81</v>
      </c>
      <c r="C4" s="5">
        <v>1517.37</v>
      </c>
      <c r="D4" s="5">
        <v>35487.57</v>
      </c>
      <c r="E4" s="5">
        <v>2186.13</v>
      </c>
      <c r="F4" s="5"/>
      <c r="G4" s="6"/>
      <c r="H4" s="6"/>
      <c r="I4" s="6"/>
      <c r="K4" s="25" t="s">
        <v>5</v>
      </c>
      <c r="L4" s="2">
        <f>COUNT(F$5:F$508)</f>
        <v>504</v>
      </c>
      <c r="M4" s="2">
        <f t="shared" ref="M4:O4" si="0">COUNT(G$5:G$508)</f>
        <v>504</v>
      </c>
      <c r="N4" s="2">
        <f t="shared" si="0"/>
        <v>504</v>
      </c>
      <c r="O4" s="2">
        <f t="shared" si="0"/>
        <v>504</v>
      </c>
      <c r="Y4"/>
      <c r="Z4"/>
      <c r="AA4"/>
    </row>
    <row r="5" spans="1:27" x14ac:dyDescent="0.25">
      <c r="A5" s="4">
        <v>39085</v>
      </c>
      <c r="B5" s="5">
        <v>7113.18</v>
      </c>
      <c r="C5" s="5">
        <v>1517.37</v>
      </c>
      <c r="D5" s="5">
        <v>35487.57</v>
      </c>
      <c r="E5" s="5">
        <v>2183.92</v>
      </c>
      <c r="F5" s="38">
        <f>LN(B5/B4)</f>
        <v>2.0217970850449119E-2</v>
      </c>
      <c r="G5" s="38">
        <f t="shared" ref="G5:I5" si="1">LN(C5/C4)</f>
        <v>0</v>
      </c>
      <c r="H5" s="38">
        <f t="shared" si="1"/>
        <v>0</v>
      </c>
      <c r="I5" s="38">
        <f t="shared" si="1"/>
        <v>-1.0114301613944668E-3</v>
      </c>
      <c r="K5" s="2" t="s">
        <v>4</v>
      </c>
      <c r="L5" s="46">
        <f>AVERAGE(F$5:F$508)</f>
        <v>-1.4872744007712287E-3</v>
      </c>
      <c r="M5" s="46">
        <f t="shared" ref="M5:O5" si="2">AVERAGE(G$5:G$508)</f>
        <v>-2.3565011282630113E-3</v>
      </c>
      <c r="N5" s="46">
        <f t="shared" si="2"/>
        <v>-7.8887386074014045E-4</v>
      </c>
      <c r="O5" s="46">
        <f t="shared" si="2"/>
        <v>-8.1054809021434198E-4</v>
      </c>
      <c r="Y5"/>
      <c r="Z5"/>
      <c r="AA5"/>
    </row>
    <row r="6" spans="1:27" x14ac:dyDescent="0.25">
      <c r="A6" s="4">
        <v>39086</v>
      </c>
      <c r="B6" s="5">
        <v>7071.97</v>
      </c>
      <c r="C6" s="5">
        <v>1555.76</v>
      </c>
      <c r="D6" s="5">
        <v>35428.17</v>
      </c>
      <c r="E6" s="5">
        <v>2186.6</v>
      </c>
      <c r="F6" s="38">
        <f t="shared" ref="F6:F69" si="3">LN(B6/B5)</f>
        <v>-5.8103179644482745E-3</v>
      </c>
      <c r="G6" s="38">
        <f t="shared" ref="G6:G69" si="4">LN(C6/C5)</f>
        <v>2.4985599148434616E-2</v>
      </c>
      <c r="H6" s="38">
        <f t="shared" ref="H6:H69" si="5">LN(D6/D5)</f>
        <v>-1.6752279223660302E-3</v>
      </c>
      <c r="I6" s="38">
        <f t="shared" ref="I6:I69" si="6">LN(E6/E5)</f>
        <v>1.2263988431148211E-3</v>
      </c>
      <c r="K6" s="2" t="s">
        <v>45</v>
      </c>
      <c r="L6" s="46">
        <f>STDEV(F$5:F$508)</f>
        <v>2.617034177383535E-2</v>
      </c>
      <c r="M6" s="46">
        <f t="shared" ref="M6:O6" si="7">STDEV(G$5:G$508)</f>
        <v>4.6509792064931256E-2</v>
      </c>
      <c r="N6" s="46">
        <f t="shared" si="7"/>
        <v>2.3709876050128021E-2</v>
      </c>
      <c r="O6" s="46">
        <f t="shared" si="7"/>
        <v>1.9647587573968676E-2</v>
      </c>
      <c r="Y6"/>
      <c r="Z6"/>
      <c r="AA6"/>
    </row>
    <row r="7" spans="1:27" x14ac:dyDescent="0.25">
      <c r="A7" s="4">
        <v>39087</v>
      </c>
      <c r="B7" s="5">
        <v>7036.38</v>
      </c>
      <c r="C7" s="5">
        <v>1539.59</v>
      </c>
      <c r="D7" s="5">
        <v>35226.129999999997</v>
      </c>
      <c r="E7" s="5">
        <v>2173.29</v>
      </c>
      <c r="F7" s="38">
        <f t="shared" si="3"/>
        <v>-5.0452498688946818E-3</v>
      </c>
      <c r="G7" s="38">
        <f t="shared" si="4"/>
        <v>-1.0448025001686475E-2</v>
      </c>
      <c r="H7" s="38">
        <f t="shared" si="5"/>
        <v>-5.7191296411079123E-3</v>
      </c>
      <c r="I7" s="38">
        <f t="shared" si="6"/>
        <v>-6.1056775968797777E-3</v>
      </c>
      <c r="K7" s="2" t="s">
        <v>46</v>
      </c>
      <c r="L7" s="46">
        <f>SKEW(F$5:F$508)</f>
        <v>-0.33375709246899166</v>
      </c>
      <c r="M7" s="46">
        <f t="shared" ref="M7:O7" si="8">SKEW(G$5:G$508)</f>
        <v>-7.223325734396667E-2</v>
      </c>
      <c r="N7" s="46">
        <f t="shared" si="8"/>
        <v>0.71995126998182168</v>
      </c>
      <c r="O7" s="46">
        <f t="shared" si="8"/>
        <v>-0.18475602780744549</v>
      </c>
      <c r="Y7"/>
      <c r="Z7"/>
      <c r="AA7"/>
    </row>
    <row r="8" spans="1:27" x14ac:dyDescent="0.25">
      <c r="A8" s="4">
        <v>39090</v>
      </c>
      <c r="B8" s="5">
        <v>7034.5</v>
      </c>
      <c r="C8" s="5">
        <v>1561.82</v>
      </c>
      <c r="D8" s="5">
        <v>35570.78</v>
      </c>
      <c r="E8" s="5">
        <v>2178.8000000000002</v>
      </c>
      <c r="F8" s="38">
        <f t="shared" si="3"/>
        <v>-2.6721854087123132E-4</v>
      </c>
      <c r="G8" s="38">
        <f t="shared" si="4"/>
        <v>1.4335660688611735E-2</v>
      </c>
      <c r="H8" s="38">
        <f t="shared" si="5"/>
        <v>9.7363775522380219E-3</v>
      </c>
      <c r="I8" s="38">
        <f t="shared" si="6"/>
        <v>2.5321181060147671E-3</v>
      </c>
      <c r="K8" s="2" t="s">
        <v>47</v>
      </c>
      <c r="L8" s="46">
        <f>MIN(F$5:F$508)</f>
        <v>-0.13684097476303544</v>
      </c>
      <c r="M8" s="46">
        <f t="shared" ref="M8:O8" si="9">MIN(G$5:G$508)</f>
        <v>-0.2876820724517809</v>
      </c>
      <c r="N8" s="46">
        <f t="shared" si="9"/>
        <v>-9.1267237368036241E-2</v>
      </c>
      <c r="O8" s="46">
        <f t="shared" si="9"/>
        <v>-9.4595437269289137E-2</v>
      </c>
      <c r="Y8"/>
      <c r="Z8"/>
      <c r="AA8"/>
    </row>
    <row r="9" spans="1:27" x14ac:dyDescent="0.25">
      <c r="A9" s="4">
        <v>39091</v>
      </c>
      <c r="B9" s="5">
        <v>7034.5</v>
      </c>
      <c r="C9" s="5">
        <v>1573.94</v>
      </c>
      <c r="D9" s="5">
        <v>35606.43</v>
      </c>
      <c r="E9" s="5">
        <v>2177.6799999999998</v>
      </c>
      <c r="F9" s="38">
        <f t="shared" si="3"/>
        <v>0</v>
      </c>
      <c r="G9" s="38">
        <f t="shared" si="4"/>
        <v>7.7302219263173438E-3</v>
      </c>
      <c r="H9" s="38">
        <f t="shared" si="5"/>
        <v>1.0017252146043583E-3</v>
      </c>
      <c r="I9" s="38">
        <f t="shared" si="6"/>
        <v>-5.1417659425757509E-4</v>
      </c>
      <c r="K9" s="2" t="s">
        <v>48</v>
      </c>
      <c r="L9" s="46">
        <f>MEDIAN(F$5:F$508)</f>
        <v>-3.103856473699248E-4</v>
      </c>
      <c r="M9" s="46">
        <f t="shared" ref="M9:O9" si="10">MEDIAN(G$5:G$508)</f>
        <v>-2.4994329348140918E-3</v>
      </c>
      <c r="N9" s="46">
        <f t="shared" si="10"/>
        <v>-1.023324384800572E-3</v>
      </c>
      <c r="O9" s="46">
        <f t="shared" si="10"/>
        <v>6.2177525094841263E-4</v>
      </c>
      <c r="Y9"/>
      <c r="Z9"/>
      <c r="AA9"/>
    </row>
    <row r="10" spans="1:27" x14ac:dyDescent="0.25">
      <c r="A10" s="4">
        <v>39092</v>
      </c>
      <c r="B10" s="5">
        <v>7036.38</v>
      </c>
      <c r="C10" s="5">
        <v>1561.82</v>
      </c>
      <c r="D10" s="5">
        <v>35249.89</v>
      </c>
      <c r="E10" s="5">
        <v>2182.16</v>
      </c>
      <c r="F10" s="38">
        <f t="shared" si="3"/>
        <v>2.6721854087131242E-4</v>
      </c>
      <c r="G10" s="38">
        <f t="shared" si="4"/>
        <v>-7.730221926317284E-3</v>
      </c>
      <c r="H10" s="38">
        <f t="shared" si="5"/>
        <v>-1.0063830840017047E-2</v>
      </c>
      <c r="I10" s="38">
        <f t="shared" si="6"/>
        <v>2.0551220121761389E-3</v>
      </c>
      <c r="K10" s="2" t="s">
        <v>49</v>
      </c>
      <c r="L10" s="46">
        <f>MAX(F$5:F$508)</f>
        <v>0.1276263844005617</v>
      </c>
      <c r="M10" s="46">
        <f t="shared" ref="M10:O10" si="11">MAX(G$5:G$508)</f>
        <v>0.25864191923061725</v>
      </c>
      <c r="N10" s="46">
        <f t="shared" si="11"/>
        <v>0.17062545715633112</v>
      </c>
      <c r="O10" s="46">
        <f t="shared" si="11"/>
        <v>0.10958183780015961</v>
      </c>
      <c r="Y10"/>
      <c r="Z10"/>
      <c r="AA10"/>
    </row>
    <row r="11" spans="1:27" x14ac:dyDescent="0.25">
      <c r="A11" s="4">
        <v>39093</v>
      </c>
      <c r="B11" s="5">
        <v>7103.82</v>
      </c>
      <c r="C11" s="5">
        <v>1569.9</v>
      </c>
      <c r="D11" s="5">
        <v>36485.9</v>
      </c>
      <c r="E11" s="5">
        <v>2196.02</v>
      </c>
      <c r="F11" s="38">
        <f t="shared" si="3"/>
        <v>9.5388341550205775E-3</v>
      </c>
      <c r="G11" s="38">
        <f t="shared" si="4"/>
        <v>5.1601151627198045E-3</v>
      </c>
      <c r="H11" s="38">
        <f t="shared" si="5"/>
        <v>3.4463475898954592E-2</v>
      </c>
      <c r="I11" s="38">
        <f t="shared" si="6"/>
        <v>6.3314191286342313E-3</v>
      </c>
      <c r="L11" s="46"/>
      <c r="M11" s="46"/>
      <c r="N11" s="46"/>
      <c r="O11" s="46"/>
      <c r="Y11"/>
      <c r="Z11"/>
      <c r="AA11"/>
    </row>
    <row r="12" spans="1:27" x14ac:dyDescent="0.25">
      <c r="A12" s="4">
        <v>39094</v>
      </c>
      <c r="B12" s="5">
        <v>7098.2</v>
      </c>
      <c r="C12" s="5">
        <v>1594.15</v>
      </c>
      <c r="D12" s="5">
        <v>37092.01</v>
      </c>
      <c r="E12" s="5">
        <v>2206.6799999999998</v>
      </c>
      <c r="F12" s="38">
        <f t="shared" si="3"/>
        <v>-7.914367524268441E-4</v>
      </c>
      <c r="G12" s="38">
        <f t="shared" si="4"/>
        <v>1.5328755762311653E-2</v>
      </c>
      <c r="H12" s="38">
        <f t="shared" si="5"/>
        <v>1.6475697952869711E-2</v>
      </c>
      <c r="I12" s="38">
        <f t="shared" si="6"/>
        <v>4.8424924846896455E-3</v>
      </c>
      <c r="K12" s="65" t="s">
        <v>66</v>
      </c>
      <c r="L12" s="66"/>
      <c r="M12" s="66"/>
      <c r="N12" s="66"/>
      <c r="O12" s="67"/>
      <c r="Y12"/>
      <c r="Z12"/>
      <c r="AA12"/>
    </row>
    <row r="13" spans="1:27" x14ac:dyDescent="0.25">
      <c r="A13" s="4">
        <v>39098</v>
      </c>
      <c r="B13" s="5">
        <v>7139.41</v>
      </c>
      <c r="C13" s="5">
        <v>1604.25</v>
      </c>
      <c r="D13" s="5">
        <v>37032.589999999997</v>
      </c>
      <c r="E13" s="5">
        <v>2208.48</v>
      </c>
      <c r="F13" s="38">
        <f t="shared" si="3"/>
        <v>5.7889091053771099E-3</v>
      </c>
      <c r="G13" s="38">
        <f t="shared" si="4"/>
        <v>6.3156788220412978E-3</v>
      </c>
      <c r="H13" s="38">
        <f t="shared" si="5"/>
        <v>-1.6032467690286901E-3</v>
      </c>
      <c r="I13" s="38">
        <f t="shared" si="6"/>
        <v>8.1537253450621508E-4</v>
      </c>
      <c r="K13" s="30" t="s">
        <v>51</v>
      </c>
      <c r="L13" s="28" t="s">
        <v>2</v>
      </c>
      <c r="M13" s="28" t="s">
        <v>20</v>
      </c>
      <c r="N13" s="28" t="s">
        <v>1</v>
      </c>
      <c r="O13" s="31" t="s">
        <v>65</v>
      </c>
      <c r="Y13"/>
      <c r="Z13"/>
      <c r="AA13"/>
    </row>
    <row r="14" spans="1:27" x14ac:dyDescent="0.25">
      <c r="A14" s="4">
        <v>39099</v>
      </c>
      <c r="B14" s="5">
        <v>7115.06</v>
      </c>
      <c r="C14" s="5">
        <v>1624.45</v>
      </c>
      <c r="D14" s="5">
        <v>36961.279999999999</v>
      </c>
      <c r="E14" s="5">
        <v>2206.6999999999998</v>
      </c>
      <c r="F14" s="38">
        <f t="shared" si="3"/>
        <v>-3.4164754894494757E-3</v>
      </c>
      <c r="G14" s="38">
        <f t="shared" si="4"/>
        <v>1.2512939303717493E-2</v>
      </c>
      <c r="H14" s="38">
        <f t="shared" si="5"/>
        <v>-1.927457560388027E-3</v>
      </c>
      <c r="I14" s="38">
        <f t="shared" si="6"/>
        <v>-8.06309186233318E-4</v>
      </c>
      <c r="K14" s="2" t="s">
        <v>34</v>
      </c>
      <c r="L14" s="27">
        <f>EXP(L5*L4)-1</f>
        <v>-0.527437987837855</v>
      </c>
      <c r="M14" s="27">
        <f>EXP(M5*M4)-1</f>
        <v>-0.6950710769291597</v>
      </c>
      <c r="N14" s="27">
        <f>EXP(N5*N4)-1</f>
        <v>-0.32806416443842212</v>
      </c>
      <c r="O14" s="27">
        <f>EXP(O5*O4)-1</f>
        <v>-0.33536431959673041</v>
      </c>
      <c r="Y14"/>
      <c r="Z14"/>
      <c r="AA14"/>
    </row>
    <row r="15" spans="1:27" x14ac:dyDescent="0.25">
      <c r="A15" s="4">
        <v>39100</v>
      </c>
      <c r="B15" s="5">
        <v>7118.8</v>
      </c>
      <c r="C15" s="5">
        <v>1652.74</v>
      </c>
      <c r="D15" s="5">
        <v>36842.449999999997</v>
      </c>
      <c r="E15" s="5">
        <v>2200.1999999999998</v>
      </c>
      <c r="F15" s="38">
        <f t="shared" si="3"/>
        <v>5.2550749917007976E-4</v>
      </c>
      <c r="G15" s="38">
        <f t="shared" si="4"/>
        <v>1.7265219739183258E-2</v>
      </c>
      <c r="H15" s="38">
        <f t="shared" si="5"/>
        <v>-3.2201652323968488E-3</v>
      </c>
      <c r="I15" s="38">
        <f t="shared" si="6"/>
        <v>-2.9499215836996458E-3</v>
      </c>
      <c r="K15" s="2" t="s">
        <v>57</v>
      </c>
      <c r="L15" s="27">
        <f>EXP(L5*252)-1</f>
        <v>-0.31256854002588375</v>
      </c>
      <c r="M15" s="27">
        <f>EXP(M5*252)-1</f>
        <v>-0.44779630291817107</v>
      </c>
      <c r="N15" s="27">
        <f>EXP(N5*252)-1</f>
        <v>-0.18028307595757309</v>
      </c>
      <c r="O15" s="27">
        <f>EXP(O5*252)-1</f>
        <v>-0.18474808776472673</v>
      </c>
      <c r="Y15"/>
      <c r="Z15"/>
      <c r="AA15"/>
    </row>
    <row r="16" spans="1:27" x14ac:dyDescent="0.25">
      <c r="A16" s="4">
        <v>39101</v>
      </c>
      <c r="B16" s="5">
        <v>6922.1</v>
      </c>
      <c r="C16" s="5">
        <v>1676.99</v>
      </c>
      <c r="D16" s="5">
        <v>36973.160000000003</v>
      </c>
      <c r="E16" s="5">
        <v>2206.6</v>
      </c>
      <c r="F16" s="38">
        <f t="shared" si="3"/>
        <v>-2.8019980093185817E-2</v>
      </c>
      <c r="G16" s="38">
        <f t="shared" si="4"/>
        <v>1.4566003102685573E-2</v>
      </c>
      <c r="H16" s="38">
        <f t="shared" si="5"/>
        <v>3.5415310289660042E-3</v>
      </c>
      <c r="I16" s="38">
        <f t="shared" si="6"/>
        <v>2.9046040208704715E-3</v>
      </c>
      <c r="K16" s="2" t="s">
        <v>58</v>
      </c>
      <c r="L16" s="47">
        <f>L6*SQRT(252)</f>
        <v>0.41544129635479982</v>
      </c>
      <c r="M16" s="47">
        <f t="shared" ref="M16:O16" si="12">M6*SQRT(252)</f>
        <v>0.73832005999880024</v>
      </c>
      <c r="N16" s="47">
        <f t="shared" si="12"/>
        <v>0.37638261386883093</v>
      </c>
      <c r="O16" s="47">
        <f t="shared" si="12"/>
        <v>0.31189578349850389</v>
      </c>
      <c r="Y16"/>
      <c r="Z16"/>
      <c r="AA16"/>
    </row>
    <row r="17" spans="1:27" x14ac:dyDescent="0.25">
      <c r="A17" s="4">
        <v>39104</v>
      </c>
      <c r="B17" s="5">
        <v>6884.63</v>
      </c>
      <c r="C17" s="5">
        <v>1699.21</v>
      </c>
      <c r="D17" s="5">
        <v>36509.660000000003</v>
      </c>
      <c r="E17" s="5">
        <v>2195</v>
      </c>
      <c r="F17" s="38">
        <f t="shared" si="3"/>
        <v>-5.4278010784601623E-3</v>
      </c>
      <c r="G17" s="38">
        <f t="shared" si="4"/>
        <v>1.3162917376502015E-2</v>
      </c>
      <c r="H17" s="38">
        <f t="shared" si="5"/>
        <v>-1.2615360897944307E-2</v>
      </c>
      <c r="I17" s="38">
        <f t="shared" si="6"/>
        <v>-5.2708228169338969E-3</v>
      </c>
      <c r="Y17"/>
      <c r="Z17"/>
      <c r="AA17"/>
    </row>
    <row r="18" spans="1:27" x14ac:dyDescent="0.25">
      <c r="A18" s="4">
        <v>39105</v>
      </c>
      <c r="B18" s="5">
        <v>6847.16</v>
      </c>
      <c r="C18" s="5">
        <v>1676.99</v>
      </c>
      <c r="D18" s="5">
        <v>36533.43</v>
      </c>
      <c r="E18" s="5">
        <v>2202.77</v>
      </c>
      <c r="F18" s="38">
        <f t="shared" si="3"/>
        <v>-5.4574229577971315E-3</v>
      </c>
      <c r="G18" s="38">
        <f t="shared" si="4"/>
        <v>-1.3162917376501907E-2</v>
      </c>
      <c r="H18" s="38">
        <f t="shared" si="5"/>
        <v>6.5084872064098654E-4</v>
      </c>
      <c r="I18" s="38">
        <f t="shared" si="6"/>
        <v>3.5336127559899189E-3</v>
      </c>
      <c r="K18" s="65" t="s">
        <v>67</v>
      </c>
      <c r="L18" s="66"/>
      <c r="M18" s="66"/>
      <c r="N18" s="66"/>
      <c r="O18" s="67"/>
      <c r="Y18"/>
      <c r="Z18"/>
      <c r="AA18"/>
    </row>
    <row r="19" spans="1:27" x14ac:dyDescent="0.25">
      <c r="A19" s="4">
        <v>39106</v>
      </c>
      <c r="B19" s="5">
        <v>6864.03</v>
      </c>
      <c r="C19" s="5">
        <v>1656.78</v>
      </c>
      <c r="D19" s="5">
        <v>36949.4</v>
      </c>
      <c r="E19" s="5">
        <v>2221.56</v>
      </c>
      <c r="F19" s="38">
        <f t="shared" si="3"/>
        <v>2.460765041230252E-3</v>
      </c>
      <c r="G19" s="38">
        <f t="shared" si="4"/>
        <v>-1.2124560230758715E-2</v>
      </c>
      <c r="H19" s="38">
        <f t="shared" si="5"/>
        <v>1.132167727498882E-2</v>
      </c>
      <c r="I19" s="38">
        <f t="shared" si="6"/>
        <v>8.4939925238238321E-3</v>
      </c>
      <c r="K19" s="51"/>
      <c r="L19" s="53" t="s">
        <v>2</v>
      </c>
      <c r="M19" s="53" t="s">
        <v>20</v>
      </c>
      <c r="N19" s="53" t="s">
        <v>1</v>
      </c>
      <c r="O19" s="53" t="s">
        <v>65</v>
      </c>
      <c r="Y19"/>
      <c r="Z19"/>
      <c r="AA19"/>
    </row>
    <row r="20" spans="1:27" x14ac:dyDescent="0.25">
      <c r="A20" s="4">
        <v>39107</v>
      </c>
      <c r="B20" s="5">
        <v>6807.82</v>
      </c>
      <c r="C20" s="5">
        <v>1660.82</v>
      </c>
      <c r="D20" s="5">
        <v>36188.79</v>
      </c>
      <c r="E20" s="5">
        <v>2196.54</v>
      </c>
      <c r="F20" s="38">
        <f t="shared" si="3"/>
        <v>-8.2227813668981006E-3</v>
      </c>
      <c r="G20" s="38">
        <f t="shared" si="4"/>
        <v>2.4354967428180953E-3</v>
      </c>
      <c r="H20" s="38">
        <f t="shared" si="5"/>
        <v>-2.0800006736450456E-2</v>
      </c>
      <c r="I20" s="38">
        <f t="shared" si="6"/>
        <v>-1.1326256749172588E-2</v>
      </c>
      <c r="K20" s="52" t="s">
        <v>2</v>
      </c>
      <c r="L20" s="54">
        <v>1</v>
      </c>
      <c r="M20" s="55"/>
      <c r="N20" s="55"/>
      <c r="O20" s="55"/>
      <c r="Y20"/>
      <c r="Z20"/>
      <c r="AA20"/>
    </row>
    <row r="21" spans="1:27" x14ac:dyDescent="0.25">
      <c r="A21" s="4">
        <v>39108</v>
      </c>
      <c r="B21" s="5">
        <v>6757.24</v>
      </c>
      <c r="C21" s="5">
        <v>1701.23</v>
      </c>
      <c r="D21" s="5">
        <v>36367.050000000003</v>
      </c>
      <c r="E21" s="5">
        <v>2193.89</v>
      </c>
      <c r="F21" s="38">
        <f t="shared" si="3"/>
        <v>-7.4574287779937401E-3</v>
      </c>
      <c r="G21" s="38">
        <f t="shared" si="4"/>
        <v>2.4040062546583071E-2</v>
      </c>
      <c r="H21" s="38">
        <f t="shared" si="5"/>
        <v>4.9137425373846797E-3</v>
      </c>
      <c r="I21" s="38">
        <f t="shared" si="6"/>
        <v>-1.2071711981797445E-3</v>
      </c>
      <c r="K21" s="52" t="s">
        <v>20</v>
      </c>
      <c r="L21" s="56">
        <v>0.45653603923906688</v>
      </c>
      <c r="M21" s="55">
        <v>1</v>
      </c>
      <c r="N21" s="55"/>
      <c r="O21" s="55"/>
      <c r="Y21"/>
      <c r="Z21"/>
      <c r="AA21"/>
    </row>
    <row r="22" spans="1:27" x14ac:dyDescent="0.25">
      <c r="A22" s="4">
        <v>39111</v>
      </c>
      <c r="B22" s="5">
        <v>6779.72</v>
      </c>
      <c r="C22" s="5">
        <v>1691.13</v>
      </c>
      <c r="D22" s="5">
        <v>36283.86</v>
      </c>
      <c r="E22" s="5">
        <v>2191.71</v>
      </c>
      <c r="F22" s="38">
        <f t="shared" si="3"/>
        <v>3.3212805038290881E-3</v>
      </c>
      <c r="G22" s="38">
        <f t="shared" si="4"/>
        <v>-5.9545743039768817E-3</v>
      </c>
      <c r="H22" s="38">
        <f t="shared" si="5"/>
        <v>-2.2901306083810921E-3</v>
      </c>
      <c r="I22" s="38">
        <f t="shared" si="6"/>
        <v>-9.941627962202985E-4</v>
      </c>
      <c r="K22" s="52" t="s">
        <v>1</v>
      </c>
      <c r="L22" s="56">
        <v>0.55257340739854854</v>
      </c>
      <c r="M22" s="57">
        <v>0.43702867049440858</v>
      </c>
      <c r="N22" s="55">
        <v>1</v>
      </c>
      <c r="O22" s="55"/>
      <c r="Y22"/>
      <c r="Z22"/>
      <c r="AA22"/>
    </row>
    <row r="23" spans="1:27" x14ac:dyDescent="0.25">
      <c r="A23" s="4">
        <v>39112</v>
      </c>
      <c r="B23" s="5">
        <v>6749.75</v>
      </c>
      <c r="C23" s="5">
        <v>1656.78</v>
      </c>
      <c r="D23" s="5">
        <v>36224.44</v>
      </c>
      <c r="E23" s="5">
        <v>2204.4</v>
      </c>
      <c r="F23" s="38">
        <f t="shared" si="3"/>
        <v>-4.4303360029043599E-3</v>
      </c>
      <c r="G23" s="38">
        <f t="shared" si="4"/>
        <v>-2.0520984985424196E-2</v>
      </c>
      <c r="H23" s="38">
        <f t="shared" si="5"/>
        <v>-1.6389851451908907E-3</v>
      </c>
      <c r="I23" s="38">
        <f t="shared" si="6"/>
        <v>5.7733019635675476E-3</v>
      </c>
      <c r="K23" s="52" t="s">
        <v>65</v>
      </c>
      <c r="L23" s="56">
        <v>0.78514253866536654</v>
      </c>
      <c r="M23" s="57">
        <v>0.55833784961493593</v>
      </c>
      <c r="N23" s="57">
        <v>0.77922482701718221</v>
      </c>
      <c r="O23" s="55">
        <v>1</v>
      </c>
      <c r="Y23"/>
      <c r="Z23"/>
      <c r="AA23"/>
    </row>
    <row r="24" spans="1:27" x14ac:dyDescent="0.25">
      <c r="A24" s="4">
        <v>39113</v>
      </c>
      <c r="B24" s="5">
        <v>6753.5</v>
      </c>
      <c r="C24" s="5">
        <v>1642.64</v>
      </c>
      <c r="D24" s="5">
        <v>36676.04</v>
      </c>
      <c r="E24" s="5">
        <v>2219.19</v>
      </c>
      <c r="F24" s="38">
        <f t="shared" si="3"/>
        <v>5.5542185716837768E-4</v>
      </c>
      <c r="G24" s="38">
        <f t="shared" si="4"/>
        <v>-8.5712558982090677E-3</v>
      </c>
      <c r="H24" s="38">
        <f t="shared" si="5"/>
        <v>1.2389651668477856E-2</v>
      </c>
      <c r="I24" s="38">
        <f t="shared" si="6"/>
        <v>6.6869014129996764E-3</v>
      </c>
      <c r="Y24"/>
      <c r="Z24"/>
      <c r="AA24"/>
    </row>
    <row r="25" spans="1:27" x14ac:dyDescent="0.25">
      <c r="A25" s="4">
        <v>39114</v>
      </c>
      <c r="B25" s="5">
        <v>6787.22</v>
      </c>
      <c r="C25" s="5">
        <v>1674.97</v>
      </c>
      <c r="D25" s="5">
        <v>36319.519999999997</v>
      </c>
      <c r="E25" s="5">
        <v>2231.61</v>
      </c>
      <c r="F25" s="38">
        <f t="shared" si="3"/>
        <v>4.9805430884466905E-3</v>
      </c>
      <c r="G25" s="38">
        <f t="shared" si="4"/>
        <v>1.9490551003768258E-2</v>
      </c>
      <c r="H25" s="38">
        <f t="shared" si="5"/>
        <v>-9.7683430318038413E-3</v>
      </c>
      <c r="I25" s="38">
        <f t="shared" si="6"/>
        <v>5.5810336290542826E-3</v>
      </c>
      <c r="P25" s="1"/>
      <c r="Q25"/>
      <c r="R25"/>
      <c r="S25"/>
      <c r="T25"/>
      <c r="U25"/>
      <c r="V25"/>
      <c r="W25"/>
      <c r="X25"/>
      <c r="Y25"/>
      <c r="Z25"/>
      <c r="AA25"/>
    </row>
    <row r="26" spans="1:27" x14ac:dyDescent="0.25">
      <c r="A26" s="4">
        <v>39115</v>
      </c>
      <c r="B26" s="5">
        <v>6794.71</v>
      </c>
      <c r="C26" s="5">
        <v>1662.84</v>
      </c>
      <c r="D26" s="5">
        <v>35879.769999999997</v>
      </c>
      <c r="E26" s="5">
        <v>2235.39</v>
      </c>
      <c r="F26" s="38">
        <f t="shared" si="3"/>
        <v>1.1029361451985057E-3</v>
      </c>
      <c r="G26" s="38">
        <f t="shared" si="4"/>
        <v>-7.2682707523877236E-3</v>
      </c>
      <c r="H26" s="38">
        <f t="shared" si="5"/>
        <v>-1.2181710873092168E-2</v>
      </c>
      <c r="I26" s="38">
        <f t="shared" si="6"/>
        <v>1.6924114180615947E-3</v>
      </c>
      <c r="L26" s="1"/>
      <c r="M26" s="1"/>
      <c r="N26" s="1"/>
      <c r="O26" s="1"/>
      <c r="P26" s="1"/>
      <c r="Q26"/>
      <c r="R26"/>
      <c r="S26"/>
      <c r="T26"/>
      <c r="U26"/>
      <c r="V26"/>
      <c r="W26"/>
      <c r="X26"/>
      <c r="Y26"/>
      <c r="Z26"/>
      <c r="AA26"/>
    </row>
    <row r="27" spans="1:27" x14ac:dyDescent="0.25">
      <c r="A27" s="4">
        <v>39118</v>
      </c>
      <c r="B27" s="5">
        <v>6813.45</v>
      </c>
      <c r="C27" s="5">
        <v>1683.05</v>
      </c>
      <c r="D27" s="5">
        <v>35190.46</v>
      </c>
      <c r="E27" s="5">
        <v>2233.44</v>
      </c>
      <c r="F27" s="38">
        <f t="shared" si="3"/>
        <v>2.7542315561363113E-3</v>
      </c>
      <c r="G27" s="38">
        <f t="shared" si="4"/>
        <v>1.2080639704121134E-2</v>
      </c>
      <c r="H27" s="38">
        <f t="shared" si="5"/>
        <v>-1.9398603770157133E-2</v>
      </c>
      <c r="I27" s="38">
        <f t="shared" si="6"/>
        <v>-8.7271170474774321E-4</v>
      </c>
      <c r="L27" s="1"/>
      <c r="M27" s="1"/>
      <c r="N27" s="1"/>
      <c r="O27" s="1"/>
      <c r="P27" s="1"/>
      <c r="Q27"/>
      <c r="R27"/>
      <c r="S27"/>
      <c r="T27"/>
      <c r="U27"/>
      <c r="V27"/>
      <c r="W27"/>
      <c r="X27"/>
      <c r="Y27"/>
      <c r="Z27"/>
      <c r="AA27"/>
    </row>
    <row r="28" spans="1:27" x14ac:dyDescent="0.25">
      <c r="A28" s="4">
        <v>39119</v>
      </c>
      <c r="B28" s="5">
        <v>6802.2</v>
      </c>
      <c r="C28" s="5">
        <v>1725.48</v>
      </c>
      <c r="D28" s="5">
        <v>35071.629999999997</v>
      </c>
      <c r="E28" s="5">
        <v>2235.02</v>
      </c>
      <c r="F28" s="38">
        <f t="shared" si="3"/>
        <v>-1.6525105389924642E-3</v>
      </c>
      <c r="G28" s="38">
        <f t="shared" si="4"/>
        <v>2.4897649024904989E-2</v>
      </c>
      <c r="H28" s="38">
        <f t="shared" si="5"/>
        <v>-3.3824815998580019E-3</v>
      </c>
      <c r="I28" s="38">
        <f t="shared" si="6"/>
        <v>7.0717878904434368E-4</v>
      </c>
      <c r="L28" s="1"/>
      <c r="M28" s="1"/>
      <c r="N28" s="1"/>
      <c r="O28" s="1"/>
      <c r="P28" s="1"/>
      <c r="Q28"/>
      <c r="R28"/>
      <c r="S28"/>
      <c r="T28"/>
      <c r="U28"/>
      <c r="V28"/>
      <c r="W28"/>
      <c r="X28"/>
      <c r="Y28"/>
      <c r="Z28"/>
      <c r="AA28"/>
    </row>
    <row r="29" spans="1:27" x14ac:dyDescent="0.25">
      <c r="A29" s="4">
        <v>39120</v>
      </c>
      <c r="B29" s="5">
        <v>6762.86</v>
      </c>
      <c r="C29" s="5">
        <v>1729.52</v>
      </c>
      <c r="D29" s="5">
        <v>34905.24</v>
      </c>
      <c r="E29" s="5">
        <v>2239.0500000000002</v>
      </c>
      <c r="F29" s="38">
        <f t="shared" si="3"/>
        <v>-5.8002117633279941E-3</v>
      </c>
      <c r="G29" s="38">
        <f t="shared" si="4"/>
        <v>2.338640718559072E-3</v>
      </c>
      <c r="H29" s="38">
        <f t="shared" si="5"/>
        <v>-4.7555803391391652E-3</v>
      </c>
      <c r="I29" s="38">
        <f t="shared" si="6"/>
        <v>1.8014921938658702E-3</v>
      </c>
      <c r="L29" s="1"/>
      <c r="M29" s="1"/>
      <c r="N29" s="1"/>
      <c r="O29" s="1"/>
      <c r="P29" s="1"/>
      <c r="Q29"/>
      <c r="R29"/>
      <c r="S29"/>
      <c r="T29"/>
      <c r="U29"/>
      <c r="V29"/>
      <c r="W29"/>
      <c r="X29"/>
      <c r="Y29"/>
      <c r="Z29"/>
      <c r="AA29"/>
    </row>
    <row r="30" spans="1:27" x14ac:dyDescent="0.25">
      <c r="A30" s="4">
        <v>39121</v>
      </c>
      <c r="B30" s="5">
        <v>6695.42</v>
      </c>
      <c r="C30" s="5">
        <v>1727.5</v>
      </c>
      <c r="D30" s="5">
        <v>34774.51</v>
      </c>
      <c r="E30" s="5">
        <v>2236.46</v>
      </c>
      <c r="F30" s="38">
        <f t="shared" si="3"/>
        <v>-1.0022166947541759E-2</v>
      </c>
      <c r="G30" s="38">
        <f t="shared" si="4"/>
        <v>-1.1686367043840106E-3</v>
      </c>
      <c r="H30" s="38">
        <f t="shared" si="5"/>
        <v>-3.7523140765663219E-3</v>
      </c>
      <c r="I30" s="38">
        <f t="shared" si="6"/>
        <v>-1.1574101227033321E-3</v>
      </c>
      <c r="L30" s="1"/>
      <c r="M30" s="1"/>
      <c r="N30" s="1"/>
      <c r="O30" s="1"/>
      <c r="P30" s="1"/>
      <c r="Q30"/>
      <c r="R30"/>
      <c r="S30"/>
      <c r="T30"/>
      <c r="U30"/>
      <c r="V30"/>
      <c r="W30"/>
      <c r="X30"/>
      <c r="Y30"/>
      <c r="Z30"/>
      <c r="AA30"/>
    </row>
    <row r="31" spans="1:27" x14ac:dyDescent="0.25">
      <c r="A31" s="4">
        <v>39122</v>
      </c>
      <c r="B31" s="5">
        <v>6656.08</v>
      </c>
      <c r="C31" s="5">
        <v>1763.87</v>
      </c>
      <c r="D31" s="5">
        <v>34441.74</v>
      </c>
      <c r="E31" s="5">
        <v>2220.7199999999998</v>
      </c>
      <c r="F31" s="38">
        <f t="shared" si="3"/>
        <v>-5.8929878811548311E-3</v>
      </c>
      <c r="G31" s="38">
        <f t="shared" si="4"/>
        <v>2.0834982064092466E-2</v>
      </c>
      <c r="H31" s="38">
        <f t="shared" si="5"/>
        <v>-9.6154461965310082E-3</v>
      </c>
      <c r="I31" s="38">
        <f t="shared" si="6"/>
        <v>-7.0627910157707004E-3</v>
      </c>
      <c r="L31" s="1"/>
      <c r="M31" s="1"/>
      <c r="N31" s="1"/>
      <c r="O31" s="1"/>
      <c r="P31" s="1"/>
      <c r="Q31"/>
      <c r="R31"/>
      <c r="S31"/>
      <c r="T31"/>
      <c r="U31"/>
      <c r="V31"/>
      <c r="W31"/>
      <c r="X31"/>
      <c r="Y31"/>
      <c r="Z31"/>
      <c r="AA31"/>
    </row>
    <row r="32" spans="1:27" x14ac:dyDescent="0.25">
      <c r="A32" s="4">
        <v>39125</v>
      </c>
      <c r="B32" s="5">
        <v>6676.69</v>
      </c>
      <c r="C32" s="5">
        <v>1747.7</v>
      </c>
      <c r="D32" s="5">
        <v>34394.19</v>
      </c>
      <c r="E32" s="5">
        <v>2213.58</v>
      </c>
      <c r="F32" s="38">
        <f t="shared" si="3"/>
        <v>3.091633083927273E-3</v>
      </c>
      <c r="G32" s="38">
        <f t="shared" si="4"/>
        <v>-9.209620933602003E-3</v>
      </c>
      <c r="H32" s="38">
        <f t="shared" si="5"/>
        <v>-1.3815461652976863E-3</v>
      </c>
      <c r="I32" s="38">
        <f t="shared" si="6"/>
        <v>-3.2203532330020391E-3</v>
      </c>
      <c r="L32" s="1"/>
      <c r="M32" s="1"/>
      <c r="N32" s="1"/>
      <c r="O32" s="1"/>
      <c r="P32" s="1"/>
      <c r="Q32"/>
      <c r="R32"/>
      <c r="S32"/>
      <c r="T32"/>
      <c r="U32"/>
      <c r="V32"/>
      <c r="W32"/>
      <c r="X32"/>
      <c r="Y32"/>
      <c r="Z32"/>
      <c r="AA32"/>
    </row>
    <row r="33" spans="1:27" x14ac:dyDescent="0.25">
      <c r="A33" s="4">
        <v>39126</v>
      </c>
      <c r="B33" s="5">
        <v>6701.04</v>
      </c>
      <c r="C33" s="5">
        <v>1707.29</v>
      </c>
      <c r="D33" s="5">
        <v>34620.01</v>
      </c>
      <c r="E33" s="5">
        <v>2230.8000000000002</v>
      </c>
      <c r="F33" s="38">
        <f t="shared" si="3"/>
        <v>3.6403824701636009E-3</v>
      </c>
      <c r="G33" s="38">
        <f t="shared" si="4"/>
        <v>-2.3393319713710246E-2</v>
      </c>
      <c r="H33" s="38">
        <f t="shared" si="5"/>
        <v>6.5441838323072026E-3</v>
      </c>
      <c r="I33" s="38">
        <f t="shared" si="6"/>
        <v>7.749151139516304E-3</v>
      </c>
      <c r="L33" s="1"/>
      <c r="M33" s="1"/>
      <c r="N33" s="1"/>
      <c r="O33" s="1"/>
      <c r="P33" s="1"/>
      <c r="Q33"/>
      <c r="R33"/>
      <c r="S33"/>
      <c r="T33"/>
      <c r="U33"/>
      <c r="V33"/>
      <c r="W33"/>
      <c r="X33"/>
      <c r="Y33"/>
      <c r="Z33"/>
      <c r="AA33"/>
    </row>
    <row r="34" spans="1:27" x14ac:dyDescent="0.25">
      <c r="A34" s="4">
        <v>39127</v>
      </c>
      <c r="B34" s="5">
        <v>6832.18</v>
      </c>
      <c r="C34" s="5">
        <v>1719.42</v>
      </c>
      <c r="D34" s="5">
        <v>35061.25</v>
      </c>
      <c r="E34" s="5">
        <v>2248.4</v>
      </c>
      <c r="F34" s="38">
        <f t="shared" si="3"/>
        <v>1.938106451188119E-2</v>
      </c>
      <c r="G34" s="38">
        <f t="shared" si="4"/>
        <v>7.0797065787266255E-3</v>
      </c>
      <c r="H34" s="38">
        <f t="shared" si="5"/>
        <v>1.2664693425133624E-2</v>
      </c>
      <c r="I34" s="38">
        <f t="shared" si="6"/>
        <v>7.8585866125213105E-3</v>
      </c>
      <c r="L34" s="1"/>
      <c r="M34" s="1"/>
      <c r="N34" s="1"/>
      <c r="O34" s="1"/>
      <c r="P34" s="1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 s="4">
        <v>39128</v>
      </c>
      <c r="B35" s="5">
        <v>6770.36</v>
      </c>
      <c r="C35" s="5">
        <v>1737.6</v>
      </c>
      <c r="D35" s="5">
        <v>35132.800000000003</v>
      </c>
      <c r="E35" s="5">
        <v>2250.9699999999998</v>
      </c>
      <c r="F35" s="38">
        <f t="shared" si="3"/>
        <v>-9.0895414575364025E-3</v>
      </c>
      <c r="G35" s="38">
        <f t="shared" si="4"/>
        <v>1.0517826102284557E-2</v>
      </c>
      <c r="H35" s="38">
        <f t="shared" si="5"/>
        <v>2.0386350347456907E-3</v>
      </c>
      <c r="I35" s="38">
        <f t="shared" si="6"/>
        <v>1.1423822799614067E-3</v>
      </c>
      <c r="L35" s="1"/>
      <c r="M35" s="1"/>
      <c r="N35" s="1"/>
      <c r="O35" s="1"/>
      <c r="P35" s="1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 s="4">
        <v>39129</v>
      </c>
      <c r="B36" s="5">
        <v>6719.78</v>
      </c>
      <c r="C36" s="5">
        <v>1723.46</v>
      </c>
      <c r="D36" s="5">
        <v>34274.160000000003</v>
      </c>
      <c r="E36" s="5">
        <v>2249.06</v>
      </c>
      <c r="F36" s="38">
        <f t="shared" si="3"/>
        <v>-7.4988453819653236E-3</v>
      </c>
      <c r="G36" s="38">
        <f t="shared" si="4"/>
        <v>-8.1709526391968278E-3</v>
      </c>
      <c r="H36" s="38">
        <f t="shared" si="5"/>
        <v>-2.4743449568858954E-2</v>
      </c>
      <c r="I36" s="38">
        <f t="shared" si="6"/>
        <v>-8.488832806428856E-4</v>
      </c>
      <c r="L36" s="1"/>
      <c r="M36" s="1"/>
      <c r="N36" s="1"/>
      <c r="O36" s="1"/>
      <c r="P36" s="1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 s="4">
        <v>39133</v>
      </c>
      <c r="B37" s="5">
        <v>6764.73</v>
      </c>
      <c r="C37" s="5">
        <v>1747.7</v>
      </c>
      <c r="D37" s="5">
        <v>34381.480000000003</v>
      </c>
      <c r="E37" s="5">
        <v>2255.48</v>
      </c>
      <c r="F37" s="38">
        <f t="shared" si="3"/>
        <v>6.666933614152909E-3</v>
      </c>
      <c r="G37" s="38">
        <f t="shared" si="4"/>
        <v>1.3966739671896008E-2</v>
      </c>
      <c r="H37" s="38">
        <f t="shared" si="5"/>
        <v>3.1263298226213037E-3</v>
      </c>
      <c r="I37" s="38">
        <f t="shared" si="6"/>
        <v>2.850459468419914E-3</v>
      </c>
      <c r="L37" s="1"/>
      <c r="M37" s="1"/>
      <c r="N37" s="1"/>
      <c r="O37" s="1"/>
      <c r="P37" s="1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 s="4">
        <v>39134</v>
      </c>
      <c r="B38" s="5">
        <v>6727.27</v>
      </c>
      <c r="C38" s="5">
        <v>1711.33</v>
      </c>
      <c r="D38" s="5">
        <v>35001.620000000003</v>
      </c>
      <c r="E38" s="5">
        <v>2252.4299999999998</v>
      </c>
      <c r="F38" s="38">
        <f t="shared" si="3"/>
        <v>-5.5529345177581738E-3</v>
      </c>
      <c r="G38" s="38">
        <f t="shared" si="4"/>
        <v>-2.1029791810223655E-2</v>
      </c>
      <c r="H38" s="38">
        <f t="shared" si="5"/>
        <v>1.7876298820510415E-2</v>
      </c>
      <c r="I38" s="38">
        <f t="shared" si="6"/>
        <v>-1.3531771776285834E-3</v>
      </c>
      <c r="L38" s="1"/>
      <c r="M38" s="1"/>
      <c r="N38" s="1"/>
      <c r="O38" s="1"/>
      <c r="P38" s="1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4">
        <v>39135</v>
      </c>
      <c r="B39" s="5">
        <v>6684.18</v>
      </c>
      <c r="C39" s="5">
        <v>1687.09</v>
      </c>
      <c r="D39" s="5">
        <v>35049.33</v>
      </c>
      <c r="E39" s="5">
        <v>2251.0300000000002</v>
      </c>
      <c r="F39" s="38">
        <f t="shared" si="3"/>
        <v>-6.4258746477231544E-3</v>
      </c>
      <c r="G39" s="38">
        <f t="shared" si="4"/>
        <v>-1.4265694698652347E-2</v>
      </c>
      <c r="H39" s="38">
        <f t="shared" si="5"/>
        <v>1.3621516161304548E-3</v>
      </c>
      <c r="I39" s="38">
        <f t="shared" si="6"/>
        <v>-6.2174419006672357E-4</v>
      </c>
      <c r="L39" s="1"/>
      <c r="M39" s="1"/>
      <c r="N39" s="1"/>
      <c r="O39" s="1"/>
      <c r="P39" s="1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 s="4">
        <v>39136</v>
      </c>
      <c r="B40" s="5">
        <v>6627.54</v>
      </c>
      <c r="C40" s="5">
        <v>1676.99</v>
      </c>
      <c r="D40" s="5">
        <v>34464.97</v>
      </c>
      <c r="E40" s="5">
        <v>2243.2600000000002</v>
      </c>
      <c r="F40" s="38">
        <f t="shared" si="3"/>
        <v>-8.5098457314406444E-3</v>
      </c>
      <c r="G40" s="38">
        <f t="shared" si="4"/>
        <v>-6.0046314872284475E-3</v>
      </c>
      <c r="H40" s="38">
        <f t="shared" si="5"/>
        <v>-1.6813051859723826E-2</v>
      </c>
      <c r="I40" s="38">
        <f t="shared" si="6"/>
        <v>-3.4577242418339024E-3</v>
      </c>
      <c r="L40" s="1"/>
      <c r="M40" s="1"/>
      <c r="N40" s="1"/>
      <c r="O40" s="1"/>
      <c r="Y40"/>
      <c r="Z40"/>
      <c r="AA40"/>
    </row>
    <row r="41" spans="1:27" x14ac:dyDescent="0.25">
      <c r="A41" s="4">
        <v>39139</v>
      </c>
      <c r="B41" s="5">
        <v>6672.85</v>
      </c>
      <c r="C41" s="5">
        <v>1668.9</v>
      </c>
      <c r="D41" s="5">
        <v>34667.71</v>
      </c>
      <c r="E41" s="5">
        <v>2240.73</v>
      </c>
      <c r="F41" s="38">
        <f t="shared" si="3"/>
        <v>6.8133604023862858E-3</v>
      </c>
      <c r="G41" s="38">
        <f t="shared" si="4"/>
        <v>-4.8357930268538452E-3</v>
      </c>
      <c r="H41" s="38">
        <f t="shared" si="5"/>
        <v>5.8652602852734166E-3</v>
      </c>
      <c r="I41" s="38">
        <f t="shared" si="6"/>
        <v>-1.1284593714435865E-3</v>
      </c>
      <c r="Y41"/>
      <c r="Z41"/>
      <c r="AA41"/>
    </row>
    <row r="42" spans="1:27" x14ac:dyDescent="0.25">
      <c r="A42" s="4">
        <v>39140</v>
      </c>
      <c r="B42" s="5">
        <v>6544.45</v>
      </c>
      <c r="C42" s="5">
        <v>1571.92</v>
      </c>
      <c r="D42" s="5">
        <v>33236.639999999999</v>
      </c>
      <c r="E42" s="5">
        <v>2163.11</v>
      </c>
      <c r="F42" s="38">
        <f t="shared" si="3"/>
        <v>-1.9429692806138158E-2</v>
      </c>
      <c r="G42" s="38">
        <f t="shared" si="4"/>
        <v>-5.9866924640416895E-2</v>
      </c>
      <c r="H42" s="38">
        <f t="shared" si="5"/>
        <v>-4.2155824328706536E-2</v>
      </c>
      <c r="I42" s="38">
        <f t="shared" si="6"/>
        <v>-3.5254704661139689E-2</v>
      </c>
      <c r="Y42"/>
      <c r="Z42"/>
      <c r="AA42"/>
    </row>
    <row r="43" spans="1:27" x14ac:dyDescent="0.25">
      <c r="A43" s="4">
        <v>39141</v>
      </c>
      <c r="B43" s="5">
        <v>6591.66</v>
      </c>
      <c r="C43" s="5">
        <v>1598.19</v>
      </c>
      <c r="D43" s="5">
        <v>33594.410000000003</v>
      </c>
      <c r="E43" s="5">
        <v>2175.7800000000002</v>
      </c>
      <c r="F43" s="38">
        <f t="shared" si="3"/>
        <v>7.187851389697881E-3</v>
      </c>
      <c r="G43" s="38">
        <f t="shared" si="4"/>
        <v>1.6573936772677638E-2</v>
      </c>
      <c r="H43" s="38">
        <f t="shared" si="5"/>
        <v>1.0706802235152073E-2</v>
      </c>
      <c r="I43" s="38">
        <f t="shared" si="6"/>
        <v>5.8402199698640344E-3</v>
      </c>
      <c r="Y43"/>
      <c r="Z43"/>
      <c r="AA43"/>
    </row>
    <row r="44" spans="1:27" x14ac:dyDescent="0.25">
      <c r="A44" s="4">
        <v>39142</v>
      </c>
      <c r="B44" s="5">
        <v>6608.66</v>
      </c>
      <c r="C44" s="5">
        <v>1569.9</v>
      </c>
      <c r="D44" s="5">
        <v>33499</v>
      </c>
      <c r="E44" s="5">
        <v>2170.17</v>
      </c>
      <c r="F44" s="38">
        <f t="shared" si="3"/>
        <v>2.5756965586390076E-3</v>
      </c>
      <c r="G44" s="38">
        <f t="shared" si="4"/>
        <v>-1.7859815835346203E-2</v>
      </c>
      <c r="H44" s="38">
        <f t="shared" si="5"/>
        <v>-2.8440964414648013E-3</v>
      </c>
      <c r="I44" s="38">
        <f t="shared" si="6"/>
        <v>-2.5817154435767826E-3</v>
      </c>
      <c r="Y44"/>
      <c r="Z44"/>
      <c r="AA44"/>
    </row>
    <row r="45" spans="1:27" x14ac:dyDescent="0.25">
      <c r="A45" s="4">
        <v>39143</v>
      </c>
      <c r="B45" s="5">
        <v>6584.11</v>
      </c>
      <c r="C45" s="5">
        <v>1533.53</v>
      </c>
      <c r="D45" s="5">
        <v>33105.449999999997</v>
      </c>
      <c r="E45" s="5">
        <v>2145.4299999999998</v>
      </c>
      <c r="F45" s="38">
        <f t="shared" si="3"/>
        <v>-3.7217397616331675E-3</v>
      </c>
      <c r="G45" s="38">
        <f t="shared" si="4"/>
        <v>-2.3439655592352112E-2</v>
      </c>
      <c r="H45" s="38">
        <f t="shared" si="5"/>
        <v>-1.1817666241963011E-2</v>
      </c>
      <c r="I45" s="38">
        <f t="shared" si="6"/>
        <v>-1.1465507007913522E-2</v>
      </c>
      <c r="Y45"/>
      <c r="Z45"/>
      <c r="AA45"/>
    </row>
    <row r="46" spans="1:27" x14ac:dyDescent="0.25">
      <c r="A46" s="4">
        <v>39146</v>
      </c>
      <c r="B46" s="5">
        <v>6523.68</v>
      </c>
      <c r="C46" s="5">
        <v>1531.51</v>
      </c>
      <c r="D46" s="5">
        <v>32854.9</v>
      </c>
      <c r="E46" s="5">
        <v>2125.34</v>
      </c>
      <c r="F46" s="38">
        <f t="shared" si="3"/>
        <v>-9.2205365110899183E-3</v>
      </c>
      <c r="G46" s="38">
        <f t="shared" si="4"/>
        <v>-1.3180906562107156E-3</v>
      </c>
      <c r="H46" s="38">
        <f t="shared" si="5"/>
        <v>-7.5970247288089281E-3</v>
      </c>
      <c r="I46" s="38">
        <f t="shared" si="6"/>
        <v>-9.4082089120371675E-3</v>
      </c>
      <c r="Y46"/>
      <c r="Z46"/>
      <c r="AA46"/>
    </row>
    <row r="47" spans="1:27" x14ac:dyDescent="0.25">
      <c r="A47" s="4">
        <v>39147</v>
      </c>
      <c r="B47" s="5">
        <v>6555.79</v>
      </c>
      <c r="C47" s="5">
        <v>1543.64</v>
      </c>
      <c r="D47" s="5">
        <v>33188.93</v>
      </c>
      <c r="E47" s="5">
        <v>2158.36</v>
      </c>
      <c r="F47" s="38">
        <f t="shared" si="3"/>
        <v>4.9099947488841101E-3</v>
      </c>
      <c r="G47" s="38">
        <f t="shared" si="4"/>
        <v>7.8890869790871759E-3</v>
      </c>
      <c r="H47" s="38">
        <f t="shared" si="5"/>
        <v>1.0115489917677589E-2</v>
      </c>
      <c r="I47" s="38">
        <f t="shared" si="6"/>
        <v>1.5416884475776549E-2</v>
      </c>
      <c r="Y47"/>
      <c r="Z47"/>
      <c r="AA47"/>
    </row>
    <row r="48" spans="1:27" x14ac:dyDescent="0.25">
      <c r="A48" s="4">
        <v>39148</v>
      </c>
      <c r="B48" s="5">
        <v>6482.14</v>
      </c>
      <c r="C48" s="5">
        <v>1539.59</v>
      </c>
      <c r="D48" s="5">
        <v>32926.559999999998</v>
      </c>
      <c r="E48" s="5">
        <v>2153.65</v>
      </c>
      <c r="F48" s="38">
        <f t="shared" si="3"/>
        <v>-1.1297925883639363E-2</v>
      </c>
      <c r="G48" s="38">
        <f t="shared" si="4"/>
        <v>-2.6271165818557889E-3</v>
      </c>
      <c r="H48" s="38">
        <f t="shared" si="5"/>
        <v>-7.9367596691640955E-3</v>
      </c>
      <c r="I48" s="38">
        <f t="shared" si="6"/>
        <v>-2.1845969156805362E-3</v>
      </c>
      <c r="Y48"/>
      <c r="Z48"/>
      <c r="AA48"/>
    </row>
    <row r="49" spans="1:27" x14ac:dyDescent="0.25">
      <c r="A49" s="4">
        <v>39149</v>
      </c>
      <c r="B49" s="5">
        <v>6504.8</v>
      </c>
      <c r="C49" s="5">
        <v>1602.23</v>
      </c>
      <c r="D49" s="5">
        <v>32580.73</v>
      </c>
      <c r="E49" s="5">
        <v>2169.14</v>
      </c>
      <c r="F49" s="38">
        <f t="shared" si="3"/>
        <v>3.4896631532362011E-3</v>
      </c>
      <c r="G49" s="38">
        <f t="shared" si="4"/>
        <v>3.9880261664930042E-2</v>
      </c>
      <c r="H49" s="38">
        <f t="shared" si="5"/>
        <v>-1.055861760978663E-2</v>
      </c>
      <c r="I49" s="38">
        <f t="shared" si="6"/>
        <v>7.1666984975750116E-3</v>
      </c>
      <c r="Y49"/>
      <c r="Z49"/>
      <c r="AA49"/>
    </row>
    <row r="50" spans="1:27" x14ac:dyDescent="0.25">
      <c r="A50" s="4">
        <v>39150</v>
      </c>
      <c r="B50" s="5">
        <v>6480.26</v>
      </c>
      <c r="C50" s="5">
        <v>1602.23</v>
      </c>
      <c r="D50" s="5">
        <v>32544.95</v>
      </c>
      <c r="E50" s="5">
        <v>2170.62</v>
      </c>
      <c r="F50" s="38">
        <f t="shared" si="3"/>
        <v>-3.779732895441599E-3</v>
      </c>
      <c r="G50" s="38">
        <f t="shared" si="4"/>
        <v>0</v>
      </c>
      <c r="H50" s="38">
        <f t="shared" si="5"/>
        <v>-1.0987986183004222E-3</v>
      </c>
      <c r="I50" s="38">
        <f t="shared" si="6"/>
        <v>6.8206539411228776E-4</v>
      </c>
      <c r="Y50"/>
      <c r="Z50"/>
      <c r="AA50"/>
    </row>
    <row r="51" spans="1:27" x14ac:dyDescent="0.25">
      <c r="A51" s="4">
        <v>39153</v>
      </c>
      <c r="B51" s="5">
        <v>6502.91</v>
      </c>
      <c r="C51" s="5">
        <v>1580</v>
      </c>
      <c r="D51" s="5">
        <v>32723.83</v>
      </c>
      <c r="E51" s="5">
        <v>2176.5</v>
      </c>
      <c r="F51" s="38">
        <f t="shared" si="3"/>
        <v>3.4891360089333535E-3</v>
      </c>
      <c r="G51" s="38">
        <f t="shared" si="4"/>
        <v>-1.3971561838857864E-2</v>
      </c>
      <c r="H51" s="38">
        <f t="shared" si="5"/>
        <v>5.4813479851530244E-3</v>
      </c>
      <c r="I51" s="38">
        <f t="shared" si="6"/>
        <v>2.7052409806863518E-3</v>
      </c>
      <c r="Y51"/>
      <c r="Z51"/>
      <c r="AA51"/>
    </row>
    <row r="52" spans="1:27" x14ac:dyDescent="0.25">
      <c r="A52" s="4">
        <v>39154</v>
      </c>
      <c r="B52" s="5">
        <v>6436.83</v>
      </c>
      <c r="C52" s="5">
        <v>1543.64</v>
      </c>
      <c r="D52" s="5">
        <v>31865.18</v>
      </c>
      <c r="E52" s="5">
        <v>2132.7600000000002</v>
      </c>
      <c r="F52" s="38">
        <f t="shared" si="3"/>
        <v>-1.0213586121487532E-2</v>
      </c>
      <c r="G52" s="38">
        <f t="shared" si="4"/>
        <v>-2.3281583244216281E-2</v>
      </c>
      <c r="H52" s="38">
        <f t="shared" si="5"/>
        <v>-2.6589681092708428E-2</v>
      </c>
      <c r="I52" s="38">
        <f t="shared" si="6"/>
        <v>-2.0301166432451393E-2</v>
      </c>
      <c r="Y52"/>
      <c r="Z52"/>
      <c r="AA52"/>
    </row>
    <row r="53" spans="1:27" x14ac:dyDescent="0.25">
      <c r="A53" s="4">
        <v>39155</v>
      </c>
      <c r="B53" s="5">
        <v>6478.37</v>
      </c>
      <c r="C53" s="5">
        <v>1517.37</v>
      </c>
      <c r="D53" s="5">
        <v>32676.13</v>
      </c>
      <c r="E53" s="5">
        <v>2147.1799999999998</v>
      </c>
      <c r="F53" s="38">
        <f t="shared" si="3"/>
        <v>6.4327526085121477E-3</v>
      </c>
      <c r="G53" s="38">
        <f t="shared" si="4"/>
        <v>-1.7164690728603962E-2</v>
      </c>
      <c r="H53" s="38">
        <f t="shared" si="5"/>
        <v>2.5130964345535457E-2</v>
      </c>
      <c r="I53" s="38">
        <f t="shared" si="6"/>
        <v>6.7384377180462179E-3</v>
      </c>
      <c r="Y53"/>
      <c r="Z53"/>
      <c r="AA53"/>
    </row>
    <row r="54" spans="1:27" x14ac:dyDescent="0.25">
      <c r="A54" s="4">
        <v>39156</v>
      </c>
      <c r="B54" s="5">
        <v>6518.02</v>
      </c>
      <c r="C54" s="5">
        <v>1533.53</v>
      </c>
      <c r="D54" s="5">
        <v>32533.03</v>
      </c>
      <c r="E54" s="5">
        <v>2155.1799999999998</v>
      </c>
      <c r="F54" s="38">
        <f t="shared" si="3"/>
        <v>6.1017133245525896E-3</v>
      </c>
      <c r="G54" s="38">
        <f t="shared" si="4"/>
        <v>1.0593694405727622E-2</v>
      </c>
      <c r="H54" s="38">
        <f t="shared" si="5"/>
        <v>-4.3889609898655054E-3</v>
      </c>
      <c r="I54" s="38">
        <f t="shared" si="6"/>
        <v>3.7188934538766355E-3</v>
      </c>
      <c r="Y54"/>
      <c r="Z54"/>
      <c r="AA54"/>
    </row>
    <row r="55" spans="1:27" x14ac:dyDescent="0.25">
      <c r="A55" s="4">
        <v>39157</v>
      </c>
      <c r="B55" s="5">
        <v>6487.81</v>
      </c>
      <c r="C55" s="5">
        <v>1525.45</v>
      </c>
      <c r="D55" s="5">
        <v>32592.639999999999</v>
      </c>
      <c r="E55" s="5">
        <v>2146.9299999999998</v>
      </c>
      <c r="F55" s="38">
        <f t="shared" si="3"/>
        <v>-4.6456172857958587E-3</v>
      </c>
      <c r="G55" s="38">
        <f t="shared" si="4"/>
        <v>-5.2828189733156936E-3</v>
      </c>
      <c r="H55" s="38">
        <f t="shared" si="5"/>
        <v>1.8306150753410943E-3</v>
      </c>
      <c r="I55" s="38">
        <f t="shared" si="6"/>
        <v>-3.8353320175288719E-3</v>
      </c>
      <c r="Y55"/>
      <c r="Z55"/>
      <c r="AA55"/>
    </row>
    <row r="56" spans="1:27" x14ac:dyDescent="0.25">
      <c r="A56" s="4">
        <v>39160</v>
      </c>
      <c r="B56" s="5">
        <v>6546.34</v>
      </c>
      <c r="C56" s="5">
        <v>1580</v>
      </c>
      <c r="D56" s="5">
        <v>33188.93</v>
      </c>
      <c r="E56" s="5">
        <v>2170.33</v>
      </c>
      <c r="F56" s="38">
        <f t="shared" si="3"/>
        <v>8.9810832954851511E-3</v>
      </c>
      <c r="G56" s="38">
        <f t="shared" si="4"/>
        <v>3.5135398540408327E-2</v>
      </c>
      <c r="H56" s="38">
        <f t="shared" si="5"/>
        <v>1.8129890573795705E-2</v>
      </c>
      <c r="I56" s="38">
        <f t="shared" si="6"/>
        <v>1.0840314990891548E-2</v>
      </c>
      <c r="Y56"/>
      <c r="Z56"/>
      <c r="AA56"/>
    </row>
    <row r="57" spans="1:27" x14ac:dyDescent="0.25">
      <c r="A57" s="4">
        <v>39161</v>
      </c>
      <c r="B57" s="5">
        <v>6565.23</v>
      </c>
      <c r="C57" s="5">
        <v>1592.13</v>
      </c>
      <c r="D57" s="5">
        <v>33200.86</v>
      </c>
      <c r="E57" s="5">
        <v>2184.1</v>
      </c>
      <c r="F57" s="38">
        <f t="shared" si="3"/>
        <v>2.8814265674826506E-3</v>
      </c>
      <c r="G57" s="38">
        <f t="shared" si="4"/>
        <v>7.647895340916323E-3</v>
      </c>
      <c r="H57" s="38">
        <f t="shared" si="5"/>
        <v>3.5939261529240231E-4</v>
      </c>
      <c r="I57" s="38">
        <f t="shared" si="6"/>
        <v>6.3246146571792287E-3</v>
      </c>
      <c r="Y57"/>
      <c r="Z57"/>
      <c r="AA57"/>
    </row>
    <row r="58" spans="1:27" x14ac:dyDescent="0.25">
      <c r="A58" s="4">
        <v>39162</v>
      </c>
      <c r="B58" s="5">
        <v>6699.29</v>
      </c>
      <c r="C58" s="5">
        <v>1618.39</v>
      </c>
      <c r="D58" s="5">
        <v>34011.79</v>
      </c>
      <c r="E58" s="5">
        <v>2221.46</v>
      </c>
      <c r="F58" s="38">
        <f t="shared" si="3"/>
        <v>2.0214009218702079E-2</v>
      </c>
      <c r="G58" s="38">
        <f t="shared" si="4"/>
        <v>1.6359085530351963E-2</v>
      </c>
      <c r="H58" s="38">
        <f t="shared" si="5"/>
        <v>2.4131450011650638E-2</v>
      </c>
      <c r="I58" s="38">
        <f t="shared" si="6"/>
        <v>1.6960792999588539E-2</v>
      </c>
      <c r="Y58"/>
      <c r="Z58"/>
      <c r="AA58"/>
    </row>
    <row r="59" spans="1:27" x14ac:dyDescent="0.25">
      <c r="A59" s="4">
        <v>39163</v>
      </c>
      <c r="B59" s="5">
        <v>6761.6</v>
      </c>
      <c r="C59" s="5">
        <v>1632.54</v>
      </c>
      <c r="D59" s="5">
        <v>33713.65</v>
      </c>
      <c r="E59" s="5">
        <v>2220.6799999999998</v>
      </c>
      <c r="F59" s="38">
        <f t="shared" si="3"/>
        <v>9.2579978071668737E-3</v>
      </c>
      <c r="G59" s="38">
        <f t="shared" si="4"/>
        <v>8.7052562552192084E-3</v>
      </c>
      <c r="H59" s="38">
        <f t="shared" si="5"/>
        <v>-8.8044293527404175E-3</v>
      </c>
      <c r="I59" s="38">
        <f t="shared" si="6"/>
        <v>-3.5118209152192655E-4</v>
      </c>
      <c r="Y59"/>
      <c r="Z59"/>
      <c r="AA59"/>
    </row>
    <row r="60" spans="1:27" x14ac:dyDescent="0.25">
      <c r="A60" s="4">
        <v>39164</v>
      </c>
      <c r="B60" s="5">
        <v>6763.48</v>
      </c>
      <c r="C60" s="5">
        <v>1594.15</v>
      </c>
      <c r="D60" s="5">
        <v>33415.519999999997</v>
      </c>
      <c r="E60" s="5">
        <v>2223.12</v>
      </c>
      <c r="F60" s="38">
        <f t="shared" si="3"/>
        <v>2.7800205427367508E-4</v>
      </c>
      <c r="G60" s="38">
        <f t="shared" si="4"/>
        <v>-2.3796405338916662E-2</v>
      </c>
      <c r="H60" s="38">
        <f t="shared" si="5"/>
        <v>-8.8823371449593229E-3</v>
      </c>
      <c r="I60" s="38">
        <f t="shared" si="6"/>
        <v>1.098159343449546E-3</v>
      </c>
      <c r="Y60"/>
      <c r="Z60"/>
      <c r="AA60"/>
    </row>
    <row r="61" spans="1:27" x14ac:dyDescent="0.25">
      <c r="A61" s="4">
        <v>39167</v>
      </c>
      <c r="B61" s="5">
        <v>6797.47</v>
      </c>
      <c r="C61" s="5">
        <v>1590.11</v>
      </c>
      <c r="D61" s="5">
        <v>33654.019999999997</v>
      </c>
      <c r="E61" s="5">
        <v>2225.2600000000002</v>
      </c>
      <c r="F61" s="38">
        <f t="shared" si="3"/>
        <v>5.0129336336007888E-3</v>
      </c>
      <c r="G61" s="38">
        <f t="shared" si="4"/>
        <v>-2.5374825973603706E-3</v>
      </c>
      <c r="H61" s="38">
        <f t="shared" si="5"/>
        <v>7.1120513217168635E-3</v>
      </c>
      <c r="I61" s="38">
        <f t="shared" si="6"/>
        <v>9.6214809215436348E-4</v>
      </c>
      <c r="Y61"/>
      <c r="Z61"/>
      <c r="AA61"/>
    </row>
    <row r="62" spans="1:27" x14ac:dyDescent="0.25">
      <c r="A62" s="4">
        <v>39168</v>
      </c>
      <c r="B62" s="5">
        <v>6757.82</v>
      </c>
      <c r="C62" s="5">
        <v>1586.06</v>
      </c>
      <c r="D62" s="5">
        <v>33057.74</v>
      </c>
      <c r="E62" s="5">
        <v>2211.52</v>
      </c>
      <c r="F62" s="38">
        <f t="shared" si="3"/>
        <v>-5.8501312892391064E-3</v>
      </c>
      <c r="G62" s="38">
        <f t="shared" si="4"/>
        <v>-2.5502427105673197E-3</v>
      </c>
      <c r="H62" s="38">
        <f t="shared" si="5"/>
        <v>-1.7876784537450879E-2</v>
      </c>
      <c r="I62" s="38">
        <f t="shared" si="6"/>
        <v>-6.1937008030064503E-3</v>
      </c>
      <c r="Y62"/>
      <c r="Z62"/>
      <c r="AA62"/>
    </row>
    <row r="63" spans="1:27" x14ac:dyDescent="0.25">
      <c r="A63" s="4">
        <v>39169</v>
      </c>
      <c r="B63" s="5">
        <v>6712.5</v>
      </c>
      <c r="C63" s="5">
        <v>1612.33</v>
      </c>
      <c r="D63" s="5">
        <v>32962.36</v>
      </c>
      <c r="E63" s="5">
        <v>2194.38</v>
      </c>
      <c r="F63" s="38">
        <f t="shared" si="3"/>
        <v>-6.7288930032528256E-3</v>
      </c>
      <c r="G63" s="38">
        <f t="shared" si="4"/>
        <v>1.6427384254933699E-2</v>
      </c>
      <c r="H63" s="38">
        <f t="shared" si="5"/>
        <v>-2.8894250799030253E-3</v>
      </c>
      <c r="I63" s="38">
        <f t="shared" si="6"/>
        <v>-7.7805154298098648E-3</v>
      </c>
      <c r="Y63"/>
      <c r="Z63"/>
      <c r="AA63"/>
    </row>
    <row r="64" spans="1:27" x14ac:dyDescent="0.25">
      <c r="A64" s="4">
        <v>39170</v>
      </c>
      <c r="B64" s="5">
        <v>6712.5</v>
      </c>
      <c r="C64" s="5">
        <v>1606.27</v>
      </c>
      <c r="D64" s="5">
        <v>33093.54</v>
      </c>
      <c r="E64" s="5">
        <v>2202.6799999999998</v>
      </c>
      <c r="F64" s="38">
        <f t="shared" si="3"/>
        <v>0</v>
      </c>
      <c r="G64" s="38">
        <f t="shared" si="4"/>
        <v>-3.7656168277093935E-3</v>
      </c>
      <c r="H64" s="38">
        <f t="shared" si="5"/>
        <v>3.9717927527595084E-3</v>
      </c>
      <c r="I64" s="38">
        <f t="shared" si="6"/>
        <v>3.7752543099287897E-3</v>
      </c>
      <c r="Y64"/>
      <c r="Z64"/>
      <c r="AA64"/>
    </row>
    <row r="65" spans="1:27" x14ac:dyDescent="0.25">
      <c r="A65" s="4">
        <v>39171</v>
      </c>
      <c r="B65" s="5">
        <v>6676.63</v>
      </c>
      <c r="C65" s="5">
        <v>1594.15</v>
      </c>
      <c r="D65" s="5">
        <v>33236.639999999999</v>
      </c>
      <c r="E65" s="5">
        <v>2200.12</v>
      </c>
      <c r="F65" s="38">
        <f t="shared" si="3"/>
        <v>-5.3580906028021583E-3</v>
      </c>
      <c r="G65" s="38">
        <f t="shared" si="4"/>
        <v>-7.5740421192966399E-3</v>
      </c>
      <c r="H65" s="38">
        <f t="shared" si="5"/>
        <v>4.3147846730411336E-3</v>
      </c>
      <c r="I65" s="38">
        <f t="shared" si="6"/>
        <v>-1.1628964697450296E-3</v>
      </c>
      <c r="Y65"/>
      <c r="Z65"/>
      <c r="AA65"/>
    </row>
    <row r="66" spans="1:27" x14ac:dyDescent="0.25">
      <c r="A66" s="4">
        <v>39174</v>
      </c>
      <c r="B66" s="5">
        <v>6663.41</v>
      </c>
      <c r="C66" s="5">
        <v>1634.56</v>
      </c>
      <c r="D66" s="5">
        <v>33081.599999999999</v>
      </c>
      <c r="E66" s="5">
        <v>2205.85</v>
      </c>
      <c r="F66" s="38">
        <f t="shared" si="3"/>
        <v>-1.9820037012962611E-3</v>
      </c>
      <c r="G66" s="38">
        <f t="shared" si="4"/>
        <v>2.5032976155481682E-2</v>
      </c>
      <c r="H66" s="38">
        <f t="shared" si="5"/>
        <v>-4.6756452659939768E-3</v>
      </c>
      <c r="I66" s="38">
        <f t="shared" si="6"/>
        <v>2.601017814659266E-3</v>
      </c>
      <c r="Y66"/>
      <c r="Z66"/>
      <c r="AA66"/>
    </row>
    <row r="67" spans="1:27" x14ac:dyDescent="0.25">
      <c r="A67" s="4">
        <v>39175</v>
      </c>
      <c r="B67" s="5">
        <v>6669.07</v>
      </c>
      <c r="C67" s="5">
        <v>1632.54</v>
      </c>
      <c r="D67" s="5">
        <v>33236.639999999999</v>
      </c>
      <c r="E67" s="5">
        <v>2226.7600000000002</v>
      </c>
      <c r="F67" s="38">
        <f t="shared" si="3"/>
        <v>8.490543904841652E-4</v>
      </c>
      <c r="G67" s="38">
        <f t="shared" si="4"/>
        <v>-1.2365708165649933E-3</v>
      </c>
      <c r="H67" s="38">
        <f t="shared" si="5"/>
        <v>4.6756452659939222E-3</v>
      </c>
      <c r="I67" s="38">
        <f t="shared" si="6"/>
        <v>9.4346920237256184E-3</v>
      </c>
      <c r="Y67"/>
      <c r="Z67"/>
      <c r="AA67"/>
    </row>
    <row r="68" spans="1:27" x14ac:dyDescent="0.25">
      <c r="A68" s="4">
        <v>39176</v>
      </c>
      <c r="B68" s="5">
        <v>6629.42</v>
      </c>
      <c r="C68" s="5">
        <v>1624.45</v>
      </c>
      <c r="D68" s="5">
        <v>33987.96</v>
      </c>
      <c r="E68" s="5">
        <v>2229.25</v>
      </c>
      <c r="F68" s="38">
        <f t="shared" si="3"/>
        <v>-5.9631006966010631E-3</v>
      </c>
      <c r="G68" s="38">
        <f t="shared" si="4"/>
        <v>-4.9677872131577818E-3</v>
      </c>
      <c r="H68" s="38">
        <f t="shared" si="5"/>
        <v>2.235346240912018E-2</v>
      </c>
      <c r="I68" s="38">
        <f t="shared" si="6"/>
        <v>1.1175918632003057E-3</v>
      </c>
      <c r="Y68"/>
      <c r="Z68"/>
      <c r="AA68"/>
    </row>
    <row r="69" spans="1:27" x14ac:dyDescent="0.25">
      <c r="A69" s="4">
        <v>39177</v>
      </c>
      <c r="B69" s="5">
        <v>6612.43</v>
      </c>
      <c r="C69" s="5">
        <v>1618.39</v>
      </c>
      <c r="D69" s="5">
        <v>34047.57</v>
      </c>
      <c r="E69" s="5">
        <v>2236.71</v>
      </c>
      <c r="F69" s="38">
        <f t="shared" si="3"/>
        <v>-2.5661081077244046E-3</v>
      </c>
      <c r="G69" s="38">
        <f t="shared" si="4"/>
        <v>-3.7374690420612978E-3</v>
      </c>
      <c r="H69" s="38">
        <f t="shared" si="5"/>
        <v>1.7523201554639676E-3</v>
      </c>
      <c r="I69" s="38">
        <f t="shared" si="6"/>
        <v>3.3408301635085534E-3</v>
      </c>
      <c r="Y69"/>
      <c r="Z69"/>
      <c r="AA69"/>
    </row>
    <row r="70" spans="1:27" x14ac:dyDescent="0.25">
      <c r="A70" s="4">
        <v>39181</v>
      </c>
      <c r="B70" s="5">
        <v>6567.11</v>
      </c>
      <c r="C70" s="5">
        <v>1632.54</v>
      </c>
      <c r="D70" s="5">
        <v>34071.43</v>
      </c>
      <c r="E70" s="5">
        <v>2238.0300000000002</v>
      </c>
      <c r="F70" s="38">
        <f t="shared" ref="F70:F133" si="13">LN(B70/B69)</f>
        <v>-6.8773536297341989E-3</v>
      </c>
      <c r="G70" s="38">
        <f t="shared" ref="G70:G133" si="14">LN(C70/C69)</f>
        <v>8.7052562552192084E-3</v>
      </c>
      <c r="H70" s="38">
        <f t="shared" ref="H70:H133" si="15">LN(D70/D69)</f>
        <v>7.0053879169634065E-4</v>
      </c>
      <c r="I70" s="38">
        <f t="shared" ref="I70:I133" si="16">LN(E70/E69)</f>
        <v>5.8997842926658496E-4</v>
      </c>
      <c r="Y70"/>
      <c r="Z70"/>
      <c r="AA70"/>
    </row>
    <row r="71" spans="1:27" x14ac:dyDescent="0.25">
      <c r="A71" s="4">
        <v>39182</v>
      </c>
      <c r="B71" s="5">
        <v>6586</v>
      </c>
      <c r="C71" s="5">
        <v>1654.76</v>
      </c>
      <c r="D71" s="5">
        <v>33868.69</v>
      </c>
      <c r="E71" s="5">
        <v>2243.9299999999998</v>
      </c>
      <c r="F71" s="38">
        <f t="shared" si="13"/>
        <v>2.8723264668633194E-3</v>
      </c>
      <c r="G71" s="38">
        <f t="shared" si="14"/>
        <v>1.3518899042215919E-2</v>
      </c>
      <c r="H71" s="38">
        <f t="shared" si="15"/>
        <v>-5.9682144156501232E-3</v>
      </c>
      <c r="I71" s="38">
        <f t="shared" si="16"/>
        <v>2.6327782523705855E-3</v>
      </c>
      <c r="Y71"/>
      <c r="Z71"/>
      <c r="AA71"/>
    </row>
    <row r="72" spans="1:27" x14ac:dyDescent="0.25">
      <c r="A72" s="4">
        <v>39183</v>
      </c>
      <c r="B72" s="5">
        <v>6599.21</v>
      </c>
      <c r="C72" s="5">
        <v>1642.64</v>
      </c>
      <c r="D72" s="5">
        <v>33522.839999999997</v>
      </c>
      <c r="E72" s="5">
        <v>2229.44</v>
      </c>
      <c r="F72" s="38">
        <f t="shared" si="13"/>
        <v>2.0037609442564363E-3</v>
      </c>
      <c r="G72" s="38">
        <f t="shared" si="14"/>
        <v>-7.3512795424727495E-3</v>
      </c>
      <c r="H72" s="38">
        <f t="shared" si="15"/>
        <v>-1.0263991224283368E-2</v>
      </c>
      <c r="I72" s="38">
        <f t="shared" si="16"/>
        <v>-6.4783600183803657E-3</v>
      </c>
      <c r="Y72"/>
      <c r="Z72"/>
      <c r="AA72"/>
    </row>
    <row r="73" spans="1:27" x14ac:dyDescent="0.25">
      <c r="A73" s="4">
        <v>39184</v>
      </c>
      <c r="B73" s="5">
        <v>6642.64</v>
      </c>
      <c r="C73" s="5">
        <v>1634.56</v>
      </c>
      <c r="D73" s="5">
        <v>34035.65</v>
      </c>
      <c r="E73" s="5">
        <v>2243.3000000000002</v>
      </c>
      <c r="F73" s="38">
        <f t="shared" si="13"/>
        <v>6.5595299332555828E-3</v>
      </c>
      <c r="G73" s="38">
        <f t="shared" si="14"/>
        <v>-4.9310486831782834E-3</v>
      </c>
      <c r="H73" s="38">
        <f t="shared" si="15"/>
        <v>1.5181507143047038E-2</v>
      </c>
      <c r="I73" s="38">
        <f t="shared" si="16"/>
        <v>6.197563177505765E-3</v>
      </c>
      <c r="Y73"/>
      <c r="Z73"/>
      <c r="AA73"/>
    </row>
    <row r="74" spans="1:27" x14ac:dyDescent="0.25">
      <c r="A74" s="4">
        <v>39185</v>
      </c>
      <c r="B74" s="5">
        <v>6680.4</v>
      </c>
      <c r="C74" s="5">
        <v>1620.41</v>
      </c>
      <c r="D74" s="5">
        <v>34119.120000000003</v>
      </c>
      <c r="E74" s="5">
        <v>2251.12</v>
      </c>
      <c r="F74" s="38">
        <f t="shared" si="13"/>
        <v>5.66839116364087E-3</v>
      </c>
      <c r="G74" s="38">
        <f t="shared" si="14"/>
        <v>-8.6944513388474958E-3</v>
      </c>
      <c r="H74" s="38">
        <f t="shared" si="15"/>
        <v>2.4494262612236948E-3</v>
      </c>
      <c r="I74" s="38">
        <f t="shared" si="16"/>
        <v>3.4798741067239543E-3</v>
      </c>
      <c r="Y74"/>
      <c r="Z74"/>
      <c r="AA74"/>
    </row>
    <row r="75" spans="1:27" x14ac:dyDescent="0.25">
      <c r="A75" s="4">
        <v>39188</v>
      </c>
      <c r="B75" s="5">
        <v>6676.63</v>
      </c>
      <c r="C75" s="5">
        <v>1622.43</v>
      </c>
      <c r="D75" s="5">
        <v>34262.239999999998</v>
      </c>
      <c r="E75" s="5">
        <v>2275.35</v>
      </c>
      <c r="F75" s="38">
        <f t="shared" si="13"/>
        <v>-5.6449676314435646E-4</v>
      </c>
      <c r="G75" s="38">
        <f t="shared" si="14"/>
        <v>1.2458217249480166E-3</v>
      </c>
      <c r="H75" s="38">
        <f t="shared" si="15"/>
        <v>4.185942162610509E-3</v>
      </c>
      <c r="I75" s="38">
        <f t="shared" si="16"/>
        <v>1.0706016579807178E-2</v>
      </c>
      <c r="Y75"/>
      <c r="Z75"/>
      <c r="AA75"/>
    </row>
    <row r="76" spans="1:27" x14ac:dyDescent="0.25">
      <c r="A76" s="4">
        <v>39189</v>
      </c>
      <c r="B76" s="5">
        <v>6646.42</v>
      </c>
      <c r="C76" s="5">
        <v>1586.06</v>
      </c>
      <c r="D76" s="5">
        <v>34405.339999999997</v>
      </c>
      <c r="E76" s="5">
        <v>2280.0100000000002</v>
      </c>
      <c r="F76" s="38">
        <f t="shared" si="13"/>
        <v>-4.5350053892429278E-3</v>
      </c>
      <c r="G76" s="38">
        <f t="shared" si="14"/>
        <v>-2.2672071849509926E-2</v>
      </c>
      <c r="H76" s="38">
        <f t="shared" si="15"/>
        <v>4.1679117614146569E-3</v>
      </c>
      <c r="I76" s="38">
        <f t="shared" si="16"/>
        <v>2.0459421979894038E-3</v>
      </c>
      <c r="Y76"/>
      <c r="Z76"/>
      <c r="AA76"/>
    </row>
    <row r="77" spans="1:27" x14ac:dyDescent="0.25">
      <c r="A77" s="4">
        <v>39190</v>
      </c>
      <c r="B77" s="5">
        <v>6633.2</v>
      </c>
      <c r="C77" s="5">
        <v>1580</v>
      </c>
      <c r="D77" s="5">
        <v>34107.199999999997</v>
      </c>
      <c r="E77" s="5">
        <v>2281.61</v>
      </c>
      <c r="F77" s="38">
        <f t="shared" si="13"/>
        <v>-1.9910214851313552E-3</v>
      </c>
      <c r="G77" s="38">
        <f t="shared" si="14"/>
        <v>-3.828106479643322E-3</v>
      </c>
      <c r="H77" s="38">
        <f t="shared" si="15"/>
        <v>-8.7032791933724166E-3</v>
      </c>
      <c r="I77" s="38">
        <f t="shared" si="16"/>
        <v>7.0150519579204713E-4</v>
      </c>
      <c r="Y77"/>
      <c r="Z77"/>
      <c r="AA77"/>
    </row>
    <row r="78" spans="1:27" x14ac:dyDescent="0.25">
      <c r="A78" s="4">
        <v>39191</v>
      </c>
      <c r="B78" s="5">
        <v>6608.66</v>
      </c>
      <c r="C78" s="5">
        <v>1563.84</v>
      </c>
      <c r="D78" s="5">
        <v>34214.53</v>
      </c>
      <c r="E78" s="5">
        <v>2278.91</v>
      </c>
      <c r="F78" s="38">
        <f t="shared" si="13"/>
        <v>-3.7064321920737115E-3</v>
      </c>
      <c r="G78" s="38">
        <f t="shared" si="14"/>
        <v>-1.0280511939222534E-2</v>
      </c>
      <c r="H78" s="38">
        <f t="shared" si="15"/>
        <v>3.141901948113957E-3</v>
      </c>
      <c r="I78" s="38">
        <f t="shared" si="16"/>
        <v>-1.1840756385052911E-3</v>
      </c>
      <c r="Y78"/>
      <c r="Z78"/>
      <c r="AA78"/>
    </row>
    <row r="79" spans="1:27" x14ac:dyDescent="0.25">
      <c r="A79" s="4">
        <v>39192</v>
      </c>
      <c r="B79" s="5">
        <v>6633.2</v>
      </c>
      <c r="C79" s="5">
        <v>1565.86</v>
      </c>
      <c r="D79" s="5">
        <v>34608.07</v>
      </c>
      <c r="E79" s="5">
        <v>2300.08</v>
      </c>
      <c r="F79" s="38">
        <f t="shared" si="13"/>
        <v>3.7064321920736798E-3</v>
      </c>
      <c r="G79" s="38">
        <f t="shared" si="14"/>
        <v>1.2908587279907848E-3</v>
      </c>
      <c r="H79" s="38">
        <f t="shared" si="15"/>
        <v>1.1436484217472207E-2</v>
      </c>
      <c r="I79" s="38">
        <f t="shared" si="16"/>
        <v>9.2466464599684946E-3</v>
      </c>
      <c r="Y79"/>
      <c r="Z79"/>
      <c r="AA79"/>
    </row>
    <row r="80" spans="1:27" x14ac:dyDescent="0.25">
      <c r="A80" s="4">
        <v>39195</v>
      </c>
      <c r="B80" s="5">
        <v>6570.89</v>
      </c>
      <c r="C80" s="5">
        <v>1582.02</v>
      </c>
      <c r="D80" s="5">
        <v>34321.870000000003</v>
      </c>
      <c r="E80" s="5">
        <v>2294.8200000000002</v>
      </c>
      <c r="F80" s="38">
        <f t="shared" si="13"/>
        <v>-9.4380548043832054E-3</v>
      </c>
      <c r="G80" s="38">
        <f t="shared" si="14"/>
        <v>1.0267317662937588E-2</v>
      </c>
      <c r="H80" s="38">
        <f t="shared" si="15"/>
        <v>-8.3041315475027629E-3</v>
      </c>
      <c r="I80" s="38">
        <f t="shared" si="16"/>
        <v>-2.2894958748401286E-3</v>
      </c>
      <c r="Y80"/>
      <c r="Z80"/>
      <c r="AA80"/>
    </row>
    <row r="81" spans="1:27" x14ac:dyDescent="0.25">
      <c r="A81" s="4">
        <v>39196</v>
      </c>
      <c r="B81" s="5">
        <v>6563.34</v>
      </c>
      <c r="C81" s="5">
        <v>1580</v>
      </c>
      <c r="D81" s="5">
        <v>34333.79</v>
      </c>
      <c r="E81" s="5">
        <v>2294.02</v>
      </c>
      <c r="F81" s="38">
        <f t="shared" si="13"/>
        <v>-1.1496678269822553E-3</v>
      </c>
      <c r="G81" s="38">
        <f t="shared" si="14"/>
        <v>-1.2776644517060211E-3</v>
      </c>
      <c r="H81" s="38">
        <f t="shared" si="15"/>
        <v>3.4724012906640076E-4</v>
      </c>
      <c r="I81" s="38">
        <f t="shared" si="16"/>
        <v>-3.4867199906942365E-4</v>
      </c>
      <c r="Y81"/>
      <c r="Z81"/>
      <c r="AA81"/>
    </row>
    <row r="82" spans="1:27" x14ac:dyDescent="0.25">
      <c r="A82" s="4">
        <v>39197</v>
      </c>
      <c r="B82" s="5">
        <v>6686.07</v>
      </c>
      <c r="C82" s="5">
        <v>1592.13</v>
      </c>
      <c r="D82" s="5">
        <v>34572.300000000003</v>
      </c>
      <c r="E82" s="5">
        <v>2317.5</v>
      </c>
      <c r="F82" s="38">
        <f t="shared" si="13"/>
        <v>1.852663785470909E-2</v>
      </c>
      <c r="G82" s="38">
        <f t="shared" si="14"/>
        <v>7.647895340916323E-3</v>
      </c>
      <c r="H82" s="38">
        <f t="shared" si="15"/>
        <v>6.9227829513194387E-3</v>
      </c>
      <c r="I82" s="38">
        <f t="shared" si="16"/>
        <v>1.0183281392884096E-2</v>
      </c>
      <c r="Y82"/>
      <c r="Z82"/>
      <c r="AA82"/>
    </row>
    <row r="83" spans="1:27" x14ac:dyDescent="0.25">
      <c r="A83" s="4">
        <v>39198</v>
      </c>
      <c r="B83" s="5">
        <v>6767.26</v>
      </c>
      <c r="C83" s="5">
        <v>1656.78</v>
      </c>
      <c r="D83" s="5">
        <v>34703.480000000003</v>
      </c>
      <c r="E83" s="5">
        <v>2315.91</v>
      </c>
      <c r="F83" s="38">
        <f t="shared" si="13"/>
        <v>1.2070020683464678E-2</v>
      </c>
      <c r="G83" s="38">
        <f t="shared" si="14"/>
        <v>3.9803217183523483E-2</v>
      </c>
      <c r="H83" s="38">
        <f t="shared" si="15"/>
        <v>3.7871867134656508E-3</v>
      </c>
      <c r="I83" s="38">
        <f t="shared" si="16"/>
        <v>-6.8631960582477111E-4</v>
      </c>
      <c r="Y83"/>
      <c r="Z83"/>
      <c r="AA83"/>
    </row>
    <row r="84" spans="1:27" x14ac:dyDescent="0.25">
      <c r="A84" s="4">
        <v>39199</v>
      </c>
      <c r="B84" s="5">
        <v>6956.08</v>
      </c>
      <c r="C84" s="5">
        <v>1626.47</v>
      </c>
      <c r="D84" s="5">
        <v>35919.9</v>
      </c>
      <c r="E84" s="5">
        <v>2315.6999999999998</v>
      </c>
      <c r="F84" s="38">
        <f t="shared" si="13"/>
        <v>2.7519819023851966E-2</v>
      </c>
      <c r="G84" s="38">
        <f t="shared" si="14"/>
        <v>-1.8463937314905823E-2</v>
      </c>
      <c r="H84" s="38">
        <f t="shared" si="15"/>
        <v>3.4451489357030587E-2</v>
      </c>
      <c r="I84" s="38">
        <f t="shared" si="16"/>
        <v>-9.0681210267692724E-5</v>
      </c>
      <c r="Y84"/>
      <c r="Z84"/>
      <c r="AA84"/>
    </row>
    <row r="85" spans="1:27" x14ac:dyDescent="0.25">
      <c r="A85" s="4">
        <v>39202</v>
      </c>
      <c r="B85" s="5">
        <v>6959.86</v>
      </c>
      <c r="C85" s="5">
        <v>1624.45</v>
      </c>
      <c r="D85" s="5">
        <v>35705.230000000003</v>
      </c>
      <c r="E85" s="5">
        <v>2297.5700000000002</v>
      </c>
      <c r="F85" s="38">
        <f t="shared" si="13"/>
        <v>5.4326191302438934E-4</v>
      </c>
      <c r="G85" s="38">
        <f t="shared" si="14"/>
        <v>-1.242725296204355E-3</v>
      </c>
      <c r="H85" s="38">
        <f t="shared" si="15"/>
        <v>-5.9942828105970002E-3</v>
      </c>
      <c r="I85" s="38">
        <f t="shared" si="16"/>
        <v>-7.8599749583214158E-3</v>
      </c>
      <c r="Y85"/>
      <c r="Z85"/>
      <c r="AA85"/>
    </row>
    <row r="86" spans="1:27" x14ac:dyDescent="0.25">
      <c r="A86" s="4">
        <v>39203</v>
      </c>
      <c r="B86" s="5">
        <v>7005.17</v>
      </c>
      <c r="C86" s="5">
        <v>1626.47</v>
      </c>
      <c r="D86" s="5">
        <v>36253.81</v>
      </c>
      <c r="E86" s="5">
        <v>2303.6799999999998</v>
      </c>
      <c r="F86" s="38">
        <f t="shared" si="13"/>
        <v>6.4890886727355084E-3</v>
      </c>
      <c r="G86" s="38">
        <f t="shared" si="14"/>
        <v>1.2427252962042353E-3</v>
      </c>
      <c r="H86" s="38">
        <f t="shared" si="15"/>
        <v>1.5247302570817807E-2</v>
      </c>
      <c r="I86" s="38">
        <f t="shared" si="16"/>
        <v>2.6558016153417031E-3</v>
      </c>
      <c r="Y86"/>
      <c r="Z86"/>
      <c r="AA86"/>
    </row>
    <row r="87" spans="1:27" x14ac:dyDescent="0.25">
      <c r="A87" s="4">
        <v>39204</v>
      </c>
      <c r="B87" s="5">
        <v>7044.82</v>
      </c>
      <c r="C87" s="5">
        <v>1650.72</v>
      </c>
      <c r="D87" s="5">
        <v>36504.239999999998</v>
      </c>
      <c r="E87" s="5">
        <v>2318.84</v>
      </c>
      <c r="F87" s="38">
        <f t="shared" si="13"/>
        <v>5.6441471145229722E-3</v>
      </c>
      <c r="G87" s="38">
        <f t="shared" si="14"/>
        <v>1.4799534121519176E-2</v>
      </c>
      <c r="H87" s="38">
        <f t="shared" si="15"/>
        <v>6.883938999468665E-3</v>
      </c>
      <c r="I87" s="38">
        <f t="shared" si="16"/>
        <v>6.559216337735283E-3</v>
      </c>
      <c r="Y87"/>
      <c r="Z87"/>
      <c r="AA87"/>
    </row>
    <row r="88" spans="1:27" x14ac:dyDescent="0.25">
      <c r="A88" s="4">
        <v>39205</v>
      </c>
      <c r="B88" s="5">
        <v>7050.49</v>
      </c>
      <c r="C88" s="5">
        <v>1654.76</v>
      </c>
      <c r="D88" s="5">
        <v>36933.56</v>
      </c>
      <c r="E88" s="5">
        <v>2329.54</v>
      </c>
      <c r="F88" s="38">
        <f t="shared" si="13"/>
        <v>8.045229662672767E-4</v>
      </c>
      <c r="G88" s="38">
        <f t="shared" si="14"/>
        <v>2.4444268376501745E-3</v>
      </c>
      <c r="H88" s="38">
        <f t="shared" si="15"/>
        <v>1.169220458490897E-2</v>
      </c>
      <c r="I88" s="38">
        <f t="shared" si="16"/>
        <v>4.6037625575094613E-3</v>
      </c>
      <c r="Y88"/>
      <c r="Z88"/>
      <c r="AA88"/>
    </row>
    <row r="89" spans="1:27" x14ac:dyDescent="0.25">
      <c r="A89" s="4">
        <v>39206</v>
      </c>
      <c r="B89" s="5">
        <v>7014.61</v>
      </c>
      <c r="C89" s="5">
        <v>1660.82</v>
      </c>
      <c r="D89" s="5">
        <v>36444.629999999997</v>
      </c>
      <c r="E89" s="5">
        <v>2334.61</v>
      </c>
      <c r="F89" s="38">
        <f t="shared" si="13"/>
        <v>-5.1020010993036557E-3</v>
      </c>
      <c r="G89" s="38">
        <f t="shared" si="14"/>
        <v>3.655473098554401E-3</v>
      </c>
      <c r="H89" s="38">
        <f t="shared" si="15"/>
        <v>-1.3326500311979364E-2</v>
      </c>
      <c r="I89" s="38">
        <f t="shared" si="16"/>
        <v>2.1740304222237867E-3</v>
      </c>
      <c r="Y89"/>
      <c r="Z89"/>
      <c r="AA89"/>
    </row>
    <row r="90" spans="1:27" x14ac:dyDescent="0.25">
      <c r="A90" s="4">
        <v>39209</v>
      </c>
      <c r="B90" s="5">
        <v>7031.61</v>
      </c>
      <c r="C90" s="5">
        <v>1648.7</v>
      </c>
      <c r="D90" s="5">
        <v>36623.5</v>
      </c>
      <c r="E90" s="5">
        <v>2340.6799999999998</v>
      </c>
      <c r="F90" s="38">
        <f t="shared" si="13"/>
        <v>2.4205812383049775E-3</v>
      </c>
      <c r="G90" s="38">
        <f t="shared" si="14"/>
        <v>-7.3243577211375595E-3</v>
      </c>
      <c r="H90" s="38">
        <f t="shared" si="15"/>
        <v>4.8959883687499295E-3</v>
      </c>
      <c r="I90" s="38">
        <f t="shared" si="16"/>
        <v>2.5966318284337589E-3</v>
      </c>
      <c r="Y90"/>
      <c r="Z90"/>
      <c r="AA90"/>
    </row>
    <row r="91" spans="1:27" x14ac:dyDescent="0.25">
      <c r="A91" s="4">
        <v>39210</v>
      </c>
      <c r="B91" s="5">
        <v>7001.39</v>
      </c>
      <c r="C91" s="5">
        <v>1691.13</v>
      </c>
      <c r="D91" s="5">
        <v>36671.21</v>
      </c>
      <c r="E91" s="5">
        <v>2338.14</v>
      </c>
      <c r="F91" s="38">
        <f t="shared" si="13"/>
        <v>-4.3069973228300595E-3</v>
      </c>
      <c r="G91" s="38">
        <f t="shared" si="14"/>
        <v>2.5409845963743745E-2</v>
      </c>
      <c r="H91" s="38">
        <f t="shared" si="15"/>
        <v>1.3018676719909732E-3</v>
      </c>
      <c r="I91" s="38">
        <f t="shared" si="16"/>
        <v>-1.0857439480557165E-3</v>
      </c>
      <c r="Y91"/>
      <c r="Z91"/>
      <c r="AA91"/>
    </row>
    <row r="92" spans="1:27" x14ac:dyDescent="0.25">
      <c r="A92" s="4">
        <v>39211</v>
      </c>
      <c r="B92" s="5">
        <v>7035.38</v>
      </c>
      <c r="C92" s="5">
        <v>1687.09</v>
      </c>
      <c r="D92" s="5">
        <v>36706.86</v>
      </c>
      <c r="E92" s="5">
        <v>2346.3000000000002</v>
      </c>
      <c r="F92" s="38">
        <f t="shared" si="13"/>
        <v>4.8430039724775319E-3</v>
      </c>
      <c r="G92" s="38">
        <f t="shared" si="14"/>
        <v>-2.3917932674370839E-3</v>
      </c>
      <c r="H92" s="38">
        <f t="shared" si="15"/>
        <v>9.7168003478284278E-4</v>
      </c>
      <c r="I92" s="38">
        <f t="shared" si="16"/>
        <v>3.4838777968907945E-3</v>
      </c>
      <c r="Y92"/>
      <c r="Z92"/>
      <c r="AA92"/>
    </row>
    <row r="93" spans="1:27" x14ac:dyDescent="0.25">
      <c r="A93" s="4">
        <v>39212</v>
      </c>
      <c r="B93" s="5">
        <v>6944.75</v>
      </c>
      <c r="C93" s="5">
        <v>1664.86</v>
      </c>
      <c r="D93" s="5">
        <v>36468.46</v>
      </c>
      <c r="E93" s="5">
        <v>2313.94</v>
      </c>
      <c r="F93" s="38">
        <f t="shared" si="13"/>
        <v>-1.2965726305500769E-2</v>
      </c>
      <c r="G93" s="38">
        <f t="shared" si="14"/>
        <v>-1.3264115468244299E-2</v>
      </c>
      <c r="H93" s="38">
        <f t="shared" si="15"/>
        <v>-6.5158811323995794E-3</v>
      </c>
      <c r="I93" s="38">
        <f t="shared" si="16"/>
        <v>-1.3887919985271913E-2</v>
      </c>
      <c r="Y93"/>
      <c r="Z93"/>
      <c r="AA93"/>
    </row>
    <row r="94" spans="1:27" x14ac:dyDescent="0.25">
      <c r="A94" s="4">
        <v>39213</v>
      </c>
      <c r="B94" s="5">
        <v>6980.63</v>
      </c>
      <c r="C94" s="5">
        <v>1691.13</v>
      </c>
      <c r="D94" s="5">
        <v>36838.17</v>
      </c>
      <c r="E94" s="5">
        <v>2336.48</v>
      </c>
      <c r="F94" s="38">
        <f t="shared" si="13"/>
        <v>5.1531921427752213E-3</v>
      </c>
      <c r="G94" s="38">
        <f t="shared" si="14"/>
        <v>1.5655908735681328E-2</v>
      </c>
      <c r="H94" s="38">
        <f t="shared" si="15"/>
        <v>1.0086758444696158E-2</v>
      </c>
      <c r="I94" s="38">
        <f t="shared" si="16"/>
        <v>9.6938240017577053E-3</v>
      </c>
      <c r="Y94"/>
      <c r="Z94"/>
      <c r="AA94"/>
    </row>
    <row r="95" spans="1:27" x14ac:dyDescent="0.25">
      <c r="A95" s="4">
        <v>39216</v>
      </c>
      <c r="B95" s="5">
        <v>6910.76</v>
      </c>
      <c r="C95" s="5">
        <v>1759.82</v>
      </c>
      <c r="D95" s="5">
        <v>36933.56</v>
      </c>
      <c r="E95" s="5">
        <v>2332.4299999999998</v>
      </c>
      <c r="F95" s="38">
        <f t="shared" si="13"/>
        <v>-1.0059553321106123E-2</v>
      </c>
      <c r="G95" s="38">
        <f t="shared" si="14"/>
        <v>3.9814586543836114E-2</v>
      </c>
      <c r="H95" s="38">
        <f t="shared" si="15"/>
        <v>2.5860869241588502E-3</v>
      </c>
      <c r="I95" s="38">
        <f t="shared" si="16"/>
        <v>-1.7348807391067693E-3</v>
      </c>
      <c r="Y95"/>
      <c r="Z95"/>
      <c r="AA95"/>
    </row>
    <row r="96" spans="1:27" x14ac:dyDescent="0.25">
      <c r="A96" s="4">
        <v>39217</v>
      </c>
      <c r="B96" s="5">
        <v>6918.32</v>
      </c>
      <c r="C96" s="5">
        <v>1800.23</v>
      </c>
      <c r="D96" s="5">
        <v>36969.35</v>
      </c>
      <c r="E96" s="5">
        <v>2329.61</v>
      </c>
      <c r="F96" s="38">
        <f t="shared" si="13"/>
        <v>1.0933483287548019E-3</v>
      </c>
      <c r="G96" s="38">
        <f t="shared" si="14"/>
        <v>2.2702903424436247E-2</v>
      </c>
      <c r="H96" s="38">
        <f t="shared" si="15"/>
        <v>9.6856816052187547E-4</v>
      </c>
      <c r="I96" s="38">
        <f t="shared" si="16"/>
        <v>-1.2097709774832894E-3</v>
      </c>
      <c r="Y96"/>
      <c r="Z96"/>
      <c r="AA96"/>
    </row>
    <row r="97" spans="1:27" x14ac:dyDescent="0.25">
      <c r="A97" s="4">
        <v>39218</v>
      </c>
      <c r="B97" s="5">
        <v>6954.19</v>
      </c>
      <c r="C97" s="5">
        <v>1769.93</v>
      </c>
      <c r="D97" s="5">
        <v>37172.74</v>
      </c>
      <c r="E97" s="5">
        <v>2350.4</v>
      </c>
      <c r="F97" s="38">
        <f t="shared" si="13"/>
        <v>5.1713900282026213E-3</v>
      </c>
      <c r="G97" s="38">
        <f t="shared" si="14"/>
        <v>-1.6974436735916663E-2</v>
      </c>
      <c r="H97" s="38">
        <f t="shared" si="15"/>
        <v>5.486505983289286E-3</v>
      </c>
      <c r="I97" s="38">
        <f t="shared" si="16"/>
        <v>8.8846548440415282E-3</v>
      </c>
      <c r="Y97"/>
      <c r="Z97"/>
      <c r="AA97"/>
    </row>
    <row r="98" spans="1:27" x14ac:dyDescent="0.25">
      <c r="A98" s="4">
        <v>39219</v>
      </c>
      <c r="B98" s="5">
        <v>6897.55</v>
      </c>
      <c r="C98" s="5">
        <v>1769.93</v>
      </c>
      <c r="D98" s="5">
        <v>37065.06</v>
      </c>
      <c r="E98" s="5">
        <v>2348.44</v>
      </c>
      <c r="F98" s="38">
        <f t="shared" si="13"/>
        <v>-8.1780795304987972E-3</v>
      </c>
      <c r="G98" s="38">
        <f t="shared" si="14"/>
        <v>0</v>
      </c>
      <c r="H98" s="38">
        <f t="shared" si="15"/>
        <v>-2.9009500689723745E-3</v>
      </c>
      <c r="I98" s="38">
        <f t="shared" si="16"/>
        <v>-8.3424850119396025E-4</v>
      </c>
      <c r="Y98"/>
      <c r="Z98"/>
      <c r="AA98"/>
    </row>
    <row r="99" spans="1:27" x14ac:dyDescent="0.25">
      <c r="A99" s="4">
        <v>39220</v>
      </c>
      <c r="B99" s="5">
        <v>6978.74</v>
      </c>
      <c r="C99" s="5">
        <v>1755.78</v>
      </c>
      <c r="D99" s="5">
        <v>36885.589999999997</v>
      </c>
      <c r="E99" s="5">
        <v>2363.9699999999998</v>
      </c>
      <c r="F99" s="38">
        <f t="shared" si="13"/>
        <v>1.1702108633745718E-2</v>
      </c>
      <c r="G99" s="38">
        <f t="shared" si="14"/>
        <v>-8.0267951549996865E-3</v>
      </c>
      <c r="H99" s="38">
        <f t="shared" si="15"/>
        <v>-4.8537870146660332E-3</v>
      </c>
      <c r="I99" s="38">
        <f t="shared" si="16"/>
        <v>6.5911311717166835E-3</v>
      </c>
      <c r="Y99"/>
      <c r="Z99"/>
      <c r="AA99"/>
    </row>
    <row r="100" spans="1:27" x14ac:dyDescent="0.25">
      <c r="A100" s="4">
        <v>39223</v>
      </c>
      <c r="B100" s="5">
        <v>7005.17</v>
      </c>
      <c r="C100" s="5">
        <v>1773.97</v>
      </c>
      <c r="D100" s="5">
        <v>37148.800000000003</v>
      </c>
      <c r="E100" s="5">
        <v>2367.63</v>
      </c>
      <c r="F100" s="38">
        <f t="shared" si="13"/>
        <v>3.7800631541887735E-3</v>
      </c>
      <c r="G100" s="38">
        <f t="shared" si="14"/>
        <v>1.0306770182562309E-2</v>
      </c>
      <c r="H100" s="38">
        <f t="shared" si="15"/>
        <v>7.1105092910500947E-3</v>
      </c>
      <c r="I100" s="38">
        <f t="shared" si="16"/>
        <v>1.54704570545794E-3</v>
      </c>
      <c r="Y100"/>
      <c r="Z100"/>
      <c r="AA100"/>
    </row>
    <row r="101" spans="1:27" x14ac:dyDescent="0.25">
      <c r="A101" s="4">
        <v>39224</v>
      </c>
      <c r="B101" s="5">
        <v>7050.49</v>
      </c>
      <c r="C101" s="5">
        <v>1753.76</v>
      </c>
      <c r="D101" s="5">
        <v>36718.089999999997</v>
      </c>
      <c r="E101" s="5">
        <v>2366.1</v>
      </c>
      <c r="F101" s="38">
        <f t="shared" si="13"/>
        <v>6.4486700807902609E-3</v>
      </c>
      <c r="G101" s="38">
        <f t="shared" si="14"/>
        <v>-1.1457918323381576E-2</v>
      </c>
      <c r="H101" s="38">
        <f t="shared" si="15"/>
        <v>-1.1661920012674758E-2</v>
      </c>
      <c r="I101" s="38">
        <f t="shared" si="16"/>
        <v>-6.4642472353854249E-4</v>
      </c>
      <c r="Y101"/>
      <c r="Z101"/>
      <c r="AA101"/>
    </row>
    <row r="102" spans="1:27" x14ac:dyDescent="0.25">
      <c r="A102" s="4">
        <v>39225</v>
      </c>
      <c r="B102" s="5">
        <v>7099.58</v>
      </c>
      <c r="C102" s="5">
        <v>1769.93</v>
      </c>
      <c r="D102" s="5">
        <v>36586.480000000003</v>
      </c>
      <c r="E102" s="5">
        <v>2363.29</v>
      </c>
      <c r="F102" s="38">
        <f t="shared" si="13"/>
        <v>6.9385094129534516E-3</v>
      </c>
      <c r="G102" s="38">
        <f t="shared" si="14"/>
        <v>9.1779432958189831E-3</v>
      </c>
      <c r="H102" s="38">
        <f t="shared" si="15"/>
        <v>-3.5907758932712461E-3</v>
      </c>
      <c r="I102" s="38">
        <f t="shared" si="16"/>
        <v>-1.1883140661541325E-3</v>
      </c>
      <c r="Y102"/>
      <c r="Z102"/>
      <c r="AA102"/>
    </row>
    <row r="103" spans="1:27" x14ac:dyDescent="0.25">
      <c r="A103" s="4">
        <v>39226</v>
      </c>
      <c r="B103" s="5">
        <v>7058.04</v>
      </c>
      <c r="C103" s="5">
        <v>1715.37</v>
      </c>
      <c r="D103" s="5">
        <v>36095.97</v>
      </c>
      <c r="E103" s="5">
        <v>2340.64</v>
      </c>
      <c r="F103" s="38">
        <f t="shared" si="13"/>
        <v>-5.8682348030964287E-3</v>
      </c>
      <c r="G103" s="38">
        <f t="shared" si="14"/>
        <v>-3.1311196992228119E-2</v>
      </c>
      <c r="H103" s="38">
        <f t="shared" si="15"/>
        <v>-1.3497548497406642E-2</v>
      </c>
      <c r="I103" s="38">
        <f t="shared" si="16"/>
        <v>-9.630319776124845E-3</v>
      </c>
      <c r="Y103"/>
      <c r="Z103"/>
      <c r="AA103"/>
    </row>
    <row r="104" spans="1:27" x14ac:dyDescent="0.25">
      <c r="A104" s="4">
        <v>39227</v>
      </c>
      <c r="B104" s="5">
        <v>7092.03</v>
      </c>
      <c r="C104" s="5">
        <v>1707.29</v>
      </c>
      <c r="D104" s="5">
        <v>36466.86</v>
      </c>
      <c r="E104" s="5">
        <v>2353.42</v>
      </c>
      <c r="F104" s="38">
        <f t="shared" si="13"/>
        <v>4.8042257565838777E-3</v>
      </c>
      <c r="G104" s="38">
        <f t="shared" si="14"/>
        <v>-4.7214827123989731E-3</v>
      </c>
      <c r="H104" s="38">
        <f t="shared" si="15"/>
        <v>1.0222678192828606E-2</v>
      </c>
      <c r="I104" s="38">
        <f t="shared" si="16"/>
        <v>5.4451931067649954E-3</v>
      </c>
      <c r="Y104"/>
      <c r="Z104"/>
      <c r="AA104"/>
    </row>
    <row r="105" spans="1:27" x14ac:dyDescent="0.25">
      <c r="A105" s="4">
        <v>39231</v>
      </c>
      <c r="B105" s="5">
        <v>7061.82</v>
      </c>
      <c r="C105" s="5">
        <v>1697.19</v>
      </c>
      <c r="D105" s="5">
        <v>36837.74</v>
      </c>
      <c r="E105" s="5">
        <v>2357.39</v>
      </c>
      <c r="F105" s="38">
        <f t="shared" si="13"/>
        <v>-4.2688096702626832E-3</v>
      </c>
      <c r="G105" s="38">
        <f t="shared" si="14"/>
        <v>-5.9333758053001845E-3</v>
      </c>
      <c r="H105" s="38">
        <f t="shared" si="15"/>
        <v>1.011896019163604E-2</v>
      </c>
      <c r="I105" s="38">
        <f t="shared" si="16"/>
        <v>1.685485485447939E-3</v>
      </c>
      <c r="Y105"/>
      <c r="Z105"/>
      <c r="AA105"/>
    </row>
    <row r="106" spans="1:27" x14ac:dyDescent="0.25">
      <c r="A106" s="4">
        <v>39232</v>
      </c>
      <c r="B106" s="5">
        <v>7124.13</v>
      </c>
      <c r="C106" s="5">
        <v>1717.4</v>
      </c>
      <c r="D106" s="5">
        <v>37220.589999999997</v>
      </c>
      <c r="E106" s="5">
        <v>2377.09</v>
      </c>
      <c r="F106" s="38">
        <f t="shared" si="13"/>
        <v>8.7848047849067249E-3</v>
      </c>
      <c r="G106" s="38">
        <f t="shared" si="14"/>
        <v>1.1837576985079409E-2</v>
      </c>
      <c r="H106" s="38">
        <f t="shared" si="15"/>
        <v>1.0339239638414634E-2</v>
      </c>
      <c r="I106" s="38">
        <f t="shared" si="16"/>
        <v>8.3219756737601801E-3</v>
      </c>
      <c r="Y106"/>
      <c r="Z106"/>
      <c r="AA106"/>
    </row>
    <row r="107" spans="1:27" x14ac:dyDescent="0.25">
      <c r="A107" s="4">
        <v>39233</v>
      </c>
      <c r="B107" s="5">
        <v>7095.8</v>
      </c>
      <c r="C107" s="5">
        <v>1685.07</v>
      </c>
      <c r="D107" s="5">
        <v>36718.22</v>
      </c>
      <c r="E107" s="5">
        <v>2377.75</v>
      </c>
      <c r="F107" s="38">
        <f t="shared" si="13"/>
        <v>-3.9845537189223262E-3</v>
      </c>
      <c r="G107" s="38">
        <f t="shared" si="14"/>
        <v>-1.9004413288103768E-2</v>
      </c>
      <c r="H107" s="38">
        <f t="shared" si="15"/>
        <v>-1.3589013149298359E-2</v>
      </c>
      <c r="I107" s="38">
        <f t="shared" si="16"/>
        <v>2.776118667457549E-4</v>
      </c>
      <c r="Y107"/>
      <c r="Z107"/>
      <c r="AA107"/>
    </row>
    <row r="108" spans="1:27" x14ac:dyDescent="0.25">
      <c r="A108" s="4">
        <v>39234</v>
      </c>
      <c r="B108" s="5">
        <v>7071.26</v>
      </c>
      <c r="C108" s="5">
        <v>1687.09</v>
      </c>
      <c r="D108" s="5">
        <v>36598.46</v>
      </c>
      <c r="E108" s="5">
        <v>2386.63</v>
      </c>
      <c r="F108" s="38">
        <f t="shared" si="13"/>
        <v>-3.4643778658252056E-3</v>
      </c>
      <c r="G108" s="38">
        <f t="shared" si="14"/>
        <v>1.1980453131589231E-3</v>
      </c>
      <c r="H108" s="38">
        <f t="shared" si="15"/>
        <v>-3.2669266124604416E-3</v>
      </c>
      <c r="I108" s="38">
        <f t="shared" si="16"/>
        <v>3.7276666775811749E-3</v>
      </c>
      <c r="Y108"/>
      <c r="Z108"/>
      <c r="AA108"/>
    </row>
    <row r="109" spans="1:27" x14ac:dyDescent="0.25">
      <c r="A109" s="4">
        <v>39237</v>
      </c>
      <c r="B109" s="5">
        <v>7139.23</v>
      </c>
      <c r="C109" s="5">
        <v>1670.92</v>
      </c>
      <c r="D109" s="5">
        <v>36748.019999999997</v>
      </c>
      <c r="E109" s="5">
        <v>2391.13</v>
      </c>
      <c r="F109" s="38">
        <f t="shared" si="13"/>
        <v>9.5662455473946046E-3</v>
      </c>
      <c r="G109" s="38">
        <f t="shared" si="14"/>
        <v>-9.6307783377537429E-3</v>
      </c>
      <c r="H109" s="38">
        <f t="shared" si="15"/>
        <v>4.0781836370302939E-3</v>
      </c>
      <c r="I109" s="38">
        <f t="shared" si="16"/>
        <v>1.8837284964762224E-3</v>
      </c>
      <c r="Y109"/>
      <c r="Z109"/>
      <c r="AA109"/>
    </row>
    <row r="110" spans="1:27" x14ac:dyDescent="0.25">
      <c r="A110" s="4">
        <v>39238</v>
      </c>
      <c r="B110" s="5">
        <v>7061.82</v>
      </c>
      <c r="C110" s="5">
        <v>1679.01</v>
      </c>
      <c r="D110" s="5">
        <v>36586.480000000003</v>
      </c>
      <c r="E110" s="5">
        <v>2378.44</v>
      </c>
      <c r="F110" s="38">
        <f t="shared" si="13"/>
        <v>-1.0902118747553676E-2</v>
      </c>
      <c r="G110" s="38">
        <f t="shared" si="14"/>
        <v>4.8299610602650775E-3</v>
      </c>
      <c r="H110" s="38">
        <f t="shared" si="15"/>
        <v>-4.4055734007441387E-3</v>
      </c>
      <c r="I110" s="38">
        <f t="shared" si="16"/>
        <v>-5.3212469651587237E-3</v>
      </c>
      <c r="Y110"/>
      <c r="Z110"/>
      <c r="AA110"/>
    </row>
    <row r="111" spans="1:27" x14ac:dyDescent="0.25">
      <c r="A111" s="4">
        <v>39239</v>
      </c>
      <c r="B111" s="5">
        <v>7041.05</v>
      </c>
      <c r="C111" s="5">
        <v>1668.9</v>
      </c>
      <c r="D111" s="5">
        <v>36239.53</v>
      </c>
      <c r="E111" s="5">
        <v>2357.9499999999998</v>
      </c>
      <c r="F111" s="38">
        <f t="shared" si="13"/>
        <v>-2.9455018753877567E-3</v>
      </c>
      <c r="G111" s="38">
        <f t="shared" si="14"/>
        <v>-6.0396072365935831E-3</v>
      </c>
      <c r="H111" s="38">
        <f t="shared" si="15"/>
        <v>-9.5282612598773433E-3</v>
      </c>
      <c r="I111" s="38">
        <f t="shared" si="16"/>
        <v>-8.6522131094114562E-3</v>
      </c>
      <c r="Y111"/>
      <c r="Z111"/>
      <c r="AA111"/>
    </row>
    <row r="112" spans="1:27" x14ac:dyDescent="0.25">
      <c r="A112" s="4">
        <v>39240</v>
      </c>
      <c r="B112" s="5">
        <v>6940.98</v>
      </c>
      <c r="C112" s="5">
        <v>1628.49</v>
      </c>
      <c r="D112" s="5">
        <v>35437.93</v>
      </c>
      <c r="E112" s="5">
        <v>2316.63</v>
      </c>
      <c r="F112" s="38">
        <f t="shared" si="13"/>
        <v>-1.4314331851700919E-2</v>
      </c>
      <c r="G112" s="38">
        <f t="shared" si="14"/>
        <v>-2.4511521672125378E-2</v>
      </c>
      <c r="H112" s="38">
        <f t="shared" si="15"/>
        <v>-2.2367796542601636E-2</v>
      </c>
      <c r="I112" s="38">
        <f t="shared" si="16"/>
        <v>-1.7679054034636998E-2</v>
      </c>
      <c r="Y112"/>
      <c r="Z112"/>
      <c r="AA112"/>
    </row>
    <row r="113" spans="1:27" x14ac:dyDescent="0.25">
      <c r="A113" s="4">
        <v>39241</v>
      </c>
      <c r="B113" s="5">
        <v>7046.71</v>
      </c>
      <c r="C113" s="5">
        <v>1664.86</v>
      </c>
      <c r="D113" s="5">
        <v>35952.379999999997</v>
      </c>
      <c r="E113" s="5">
        <v>2342.98</v>
      </c>
      <c r="F113" s="38">
        <f t="shared" si="13"/>
        <v>1.5117866310627039E-2</v>
      </c>
      <c r="G113" s="38">
        <f t="shared" si="14"/>
        <v>2.2087830717963396E-2</v>
      </c>
      <c r="H113" s="38">
        <f t="shared" si="15"/>
        <v>1.4412569582380338E-2</v>
      </c>
      <c r="I113" s="38">
        <f t="shared" si="16"/>
        <v>1.1310079979144199E-2</v>
      </c>
      <c r="Y113"/>
      <c r="Z113"/>
      <c r="AA113"/>
    </row>
    <row r="114" spans="1:27" x14ac:dyDescent="0.25">
      <c r="A114" s="4">
        <v>39244</v>
      </c>
      <c r="B114" s="5">
        <v>7073.15</v>
      </c>
      <c r="C114" s="5">
        <v>1697.19</v>
      </c>
      <c r="D114" s="5">
        <v>35916.49</v>
      </c>
      <c r="E114" s="5">
        <v>2345.27</v>
      </c>
      <c r="F114" s="38">
        <f t="shared" si="13"/>
        <v>3.7450840027003171E-3</v>
      </c>
      <c r="G114" s="38">
        <f t="shared" si="14"/>
        <v>1.9232906458109846E-2</v>
      </c>
      <c r="H114" s="38">
        <f t="shared" si="15"/>
        <v>-9.9876352538838943E-4</v>
      </c>
      <c r="I114" s="38">
        <f t="shared" si="16"/>
        <v>9.7691043870201232E-4</v>
      </c>
      <c r="Y114"/>
      <c r="Z114"/>
      <c r="AA114"/>
    </row>
    <row r="115" spans="1:27" x14ac:dyDescent="0.25">
      <c r="A115" s="4">
        <v>39245</v>
      </c>
      <c r="B115" s="5">
        <v>6995.73</v>
      </c>
      <c r="C115" s="5">
        <v>1681.03</v>
      </c>
      <c r="D115" s="5">
        <v>35713.11</v>
      </c>
      <c r="E115" s="5">
        <v>2320.2199999999998</v>
      </c>
      <c r="F115" s="38">
        <f t="shared" si="13"/>
        <v>-1.1005962307815314E-2</v>
      </c>
      <c r="G115" s="38">
        <f t="shared" si="14"/>
        <v>-9.5672414840081883E-3</v>
      </c>
      <c r="H115" s="38">
        <f t="shared" si="15"/>
        <v>-5.6786732450886225E-3</v>
      </c>
      <c r="I115" s="38">
        <f t="shared" si="16"/>
        <v>-1.0738525094480126E-2</v>
      </c>
      <c r="Y115"/>
      <c r="Z115"/>
      <c r="AA115"/>
    </row>
    <row r="116" spans="1:27" x14ac:dyDescent="0.25">
      <c r="A116" s="4">
        <v>39246</v>
      </c>
      <c r="B116" s="5">
        <v>7107.14</v>
      </c>
      <c r="C116" s="5">
        <v>1729.52</v>
      </c>
      <c r="D116" s="5">
        <v>36359.18</v>
      </c>
      <c r="E116" s="5">
        <v>2356.02</v>
      </c>
      <c r="F116" s="38">
        <f t="shared" si="13"/>
        <v>1.5799949609539204E-2</v>
      </c>
      <c r="G116" s="38">
        <f t="shared" si="14"/>
        <v>2.8437212576911976E-2</v>
      </c>
      <c r="H116" s="38">
        <f t="shared" si="15"/>
        <v>1.7928868534688586E-2</v>
      </c>
      <c r="I116" s="38">
        <f t="shared" si="16"/>
        <v>1.5311745949081475E-2</v>
      </c>
      <c r="Y116"/>
      <c r="Z116"/>
      <c r="AA116"/>
    </row>
    <row r="117" spans="1:27" x14ac:dyDescent="0.25">
      <c r="A117" s="4">
        <v>39247</v>
      </c>
      <c r="B117" s="5">
        <v>7137.34</v>
      </c>
      <c r="C117" s="5">
        <v>1749.72</v>
      </c>
      <c r="D117" s="5">
        <v>36514.699999999997</v>
      </c>
      <c r="E117" s="5">
        <v>2367.52</v>
      </c>
      <c r="F117" s="38">
        <f t="shared" si="13"/>
        <v>4.2402453791011508E-3</v>
      </c>
      <c r="G117" s="38">
        <f t="shared" si="14"/>
        <v>1.1611861769985273E-2</v>
      </c>
      <c r="H117" s="38">
        <f t="shared" si="15"/>
        <v>4.2682024368512032E-3</v>
      </c>
      <c r="I117" s="38">
        <f t="shared" si="16"/>
        <v>4.8692390544315652E-3</v>
      </c>
      <c r="Y117"/>
      <c r="Z117"/>
      <c r="AA117"/>
    </row>
    <row r="118" spans="1:27" x14ac:dyDescent="0.25">
      <c r="A118" s="4">
        <v>39248</v>
      </c>
      <c r="B118" s="5">
        <v>7197.77</v>
      </c>
      <c r="C118" s="5">
        <v>1802.25</v>
      </c>
      <c r="D118" s="5">
        <v>36478.81</v>
      </c>
      <c r="E118" s="5">
        <v>2382.9699999999998</v>
      </c>
      <c r="F118" s="38">
        <f t="shared" si="13"/>
        <v>8.4310979076952699E-3</v>
      </c>
      <c r="G118" s="38">
        <f t="shared" si="14"/>
        <v>2.958010916849373E-2</v>
      </c>
      <c r="H118" s="38">
        <f t="shared" si="15"/>
        <v>-9.833751765661188E-4</v>
      </c>
      <c r="I118" s="38">
        <f t="shared" si="16"/>
        <v>6.5046150919627638E-3</v>
      </c>
      <c r="Y118"/>
      <c r="Z118"/>
      <c r="AA118"/>
    </row>
    <row r="119" spans="1:27" x14ac:dyDescent="0.25">
      <c r="A119" s="4">
        <v>39251</v>
      </c>
      <c r="B119" s="5">
        <v>7188.33</v>
      </c>
      <c r="C119" s="5">
        <v>1788.11</v>
      </c>
      <c r="D119" s="5">
        <v>36502.75</v>
      </c>
      <c r="E119" s="5">
        <v>2380.09</v>
      </c>
      <c r="F119" s="38">
        <f t="shared" si="13"/>
        <v>-1.3123781087167768E-3</v>
      </c>
      <c r="G119" s="38">
        <f t="shared" si="14"/>
        <v>-7.8766881907868323E-3</v>
      </c>
      <c r="H119" s="38">
        <f t="shared" si="15"/>
        <v>6.5605615606647585E-4</v>
      </c>
      <c r="I119" s="38">
        <f t="shared" si="16"/>
        <v>-1.2093067695897913E-3</v>
      </c>
      <c r="Y119"/>
      <c r="Z119"/>
      <c r="AA119"/>
    </row>
    <row r="120" spans="1:27" x14ac:dyDescent="0.25">
      <c r="A120" s="4">
        <v>39252</v>
      </c>
      <c r="B120" s="5">
        <v>7418.69</v>
      </c>
      <c r="C120" s="5">
        <v>1747.7</v>
      </c>
      <c r="D120" s="5">
        <v>36442.92</v>
      </c>
      <c r="E120" s="5">
        <v>2384.25</v>
      </c>
      <c r="F120" s="38">
        <f t="shared" si="13"/>
        <v>3.1543614010060575E-2</v>
      </c>
      <c r="G120" s="38">
        <f t="shared" si="14"/>
        <v>-2.2858558321585631E-2</v>
      </c>
      <c r="H120" s="38">
        <f t="shared" si="15"/>
        <v>-1.6403993113348432E-3</v>
      </c>
      <c r="I120" s="38">
        <f t="shared" si="16"/>
        <v>1.7463073824247912E-3</v>
      </c>
      <c r="Y120"/>
      <c r="Z120"/>
      <c r="AA120"/>
    </row>
    <row r="121" spans="1:27" x14ac:dyDescent="0.25">
      <c r="A121" s="4">
        <v>39253</v>
      </c>
      <c r="B121" s="5">
        <v>7377.14</v>
      </c>
      <c r="C121" s="5">
        <v>1790.13</v>
      </c>
      <c r="D121" s="5">
        <v>35904.54</v>
      </c>
      <c r="E121" s="5">
        <v>2351.87</v>
      </c>
      <c r="F121" s="38">
        <f t="shared" si="13"/>
        <v>-5.616462100913649E-3</v>
      </c>
      <c r="G121" s="38">
        <f t="shared" si="14"/>
        <v>2.3987605123690893E-2</v>
      </c>
      <c r="H121" s="38">
        <f t="shared" si="15"/>
        <v>-1.4883451010681642E-2</v>
      </c>
      <c r="I121" s="38">
        <f t="shared" si="16"/>
        <v>-1.3673853076907062E-2</v>
      </c>
      <c r="Y121"/>
      <c r="Z121"/>
      <c r="AA121"/>
    </row>
    <row r="122" spans="1:27" x14ac:dyDescent="0.25">
      <c r="A122" s="4">
        <v>39254</v>
      </c>
      <c r="B122" s="5">
        <v>7379.04</v>
      </c>
      <c r="C122" s="5">
        <v>1800.23</v>
      </c>
      <c r="D122" s="5">
        <v>36155.769999999997</v>
      </c>
      <c r="E122" s="5">
        <v>2366.92</v>
      </c>
      <c r="F122" s="38">
        <f t="shared" si="13"/>
        <v>2.5751922387761165E-4</v>
      </c>
      <c r="G122" s="38">
        <f t="shared" si="14"/>
        <v>5.6261916031424466E-3</v>
      </c>
      <c r="H122" s="38">
        <f t="shared" si="15"/>
        <v>6.9727986986942176E-3</v>
      </c>
      <c r="I122" s="38">
        <f t="shared" si="16"/>
        <v>6.3787755040904696E-3</v>
      </c>
      <c r="Y122"/>
      <c r="Z122"/>
      <c r="AA122"/>
    </row>
    <row r="123" spans="1:27" x14ac:dyDescent="0.25">
      <c r="A123" s="4">
        <v>39255</v>
      </c>
      <c r="B123" s="5">
        <v>7272.53</v>
      </c>
      <c r="C123" s="5">
        <v>1844.68</v>
      </c>
      <c r="D123" s="5">
        <v>35282.39</v>
      </c>
      <c r="E123" s="5">
        <v>2336.41</v>
      </c>
      <c r="F123" s="38">
        <f t="shared" si="13"/>
        <v>-1.45393123426403E-2</v>
      </c>
      <c r="G123" s="38">
        <f t="shared" si="14"/>
        <v>2.4391386198304214E-2</v>
      </c>
      <c r="H123" s="38">
        <f t="shared" si="15"/>
        <v>-2.4452575984518131E-2</v>
      </c>
      <c r="I123" s="38">
        <f t="shared" si="16"/>
        <v>-1.2973968640184446E-2</v>
      </c>
      <c r="Y123"/>
      <c r="Z123"/>
      <c r="AA123"/>
    </row>
    <row r="124" spans="1:27" x14ac:dyDescent="0.25">
      <c r="A124" s="4">
        <v>39258</v>
      </c>
      <c r="B124" s="5">
        <v>7266.83</v>
      </c>
      <c r="C124" s="5">
        <v>1824.48</v>
      </c>
      <c r="D124" s="5">
        <v>35282.39</v>
      </c>
      <c r="E124" s="5">
        <v>2328.91</v>
      </c>
      <c r="F124" s="38">
        <f t="shared" si="13"/>
        <v>-7.8407856907323754E-4</v>
      </c>
      <c r="G124" s="38">
        <f t="shared" si="14"/>
        <v>-1.1010805788404906E-2</v>
      </c>
      <c r="H124" s="38">
        <f t="shared" si="15"/>
        <v>0</v>
      </c>
      <c r="I124" s="38">
        <f t="shared" si="16"/>
        <v>-3.2152163028511555E-3</v>
      </c>
      <c r="Y124"/>
      <c r="Z124"/>
      <c r="AA124"/>
    </row>
    <row r="125" spans="1:27" x14ac:dyDescent="0.25">
      <c r="A125" s="4">
        <v>39259</v>
      </c>
      <c r="B125" s="5">
        <v>7230.69</v>
      </c>
      <c r="C125" s="5">
        <v>1810.34</v>
      </c>
      <c r="D125" s="5">
        <v>35318.29</v>
      </c>
      <c r="E125" s="5">
        <v>2321.46</v>
      </c>
      <c r="F125" s="38">
        <f t="shared" si="13"/>
        <v>-4.9856906369230647E-3</v>
      </c>
      <c r="G125" s="38">
        <f t="shared" si="14"/>
        <v>-7.7803419860295242E-3</v>
      </c>
      <c r="H125" s="38">
        <f t="shared" si="15"/>
        <v>1.0169874594457503E-3</v>
      </c>
      <c r="I125" s="38">
        <f t="shared" si="16"/>
        <v>-3.2040488707048213E-3</v>
      </c>
      <c r="Y125"/>
      <c r="Z125"/>
      <c r="AA125"/>
    </row>
    <row r="126" spans="1:27" x14ac:dyDescent="0.25">
      <c r="A126" s="4">
        <v>39260</v>
      </c>
      <c r="B126" s="5">
        <v>7238.3</v>
      </c>
      <c r="C126" s="5">
        <v>1874.99</v>
      </c>
      <c r="D126" s="5">
        <v>35737.040000000001</v>
      </c>
      <c r="E126" s="5">
        <v>2342.84</v>
      </c>
      <c r="F126" s="38">
        <f t="shared" si="13"/>
        <v>1.0519048947726206E-3</v>
      </c>
      <c r="G126" s="38">
        <f t="shared" si="14"/>
        <v>3.5088653133936817E-2</v>
      </c>
      <c r="H126" s="38">
        <f t="shared" si="15"/>
        <v>1.1786725864448249E-2</v>
      </c>
      <c r="I126" s="38">
        <f t="shared" si="16"/>
        <v>9.1675705845713999E-3</v>
      </c>
      <c r="Y126"/>
      <c r="Z126"/>
      <c r="AA126"/>
    </row>
    <row r="127" spans="1:27" x14ac:dyDescent="0.25">
      <c r="A127" s="4">
        <v>39261</v>
      </c>
      <c r="B127" s="5">
        <v>7249.71</v>
      </c>
      <c r="C127" s="5">
        <v>1917.42</v>
      </c>
      <c r="D127" s="5">
        <v>35689.17</v>
      </c>
      <c r="E127" s="5">
        <v>2341.9</v>
      </c>
      <c r="F127" s="38">
        <f t="shared" si="13"/>
        <v>1.5750958701641416E-3</v>
      </c>
      <c r="G127" s="38">
        <f t="shared" si="14"/>
        <v>2.237720632323742E-2</v>
      </c>
      <c r="H127" s="38">
        <f t="shared" si="15"/>
        <v>-1.3404045144569973E-3</v>
      </c>
      <c r="I127" s="38">
        <f t="shared" si="16"/>
        <v>-4.0130295923152188E-4</v>
      </c>
      <c r="Y127"/>
      <c r="Z127"/>
      <c r="AA127"/>
    </row>
    <row r="128" spans="1:27" x14ac:dyDescent="0.25">
      <c r="A128" s="4">
        <v>39262</v>
      </c>
      <c r="B128" s="5">
        <v>7280.14</v>
      </c>
      <c r="C128" s="5">
        <v>1903.28</v>
      </c>
      <c r="D128" s="5">
        <v>35258.46</v>
      </c>
      <c r="E128" s="5">
        <v>2338.25</v>
      </c>
      <c r="F128" s="38">
        <f t="shared" si="13"/>
        <v>4.1886247263544039E-3</v>
      </c>
      <c r="G128" s="38">
        <f t="shared" si="14"/>
        <v>-7.4018188066045784E-3</v>
      </c>
      <c r="H128" s="38">
        <f t="shared" si="15"/>
        <v>-1.2141780954809977E-2</v>
      </c>
      <c r="I128" s="38">
        <f t="shared" si="16"/>
        <v>-1.559779383144012E-3</v>
      </c>
      <c r="Y128"/>
      <c r="Z128"/>
      <c r="AA128"/>
    </row>
    <row r="129" spans="1:27" x14ac:dyDescent="0.25">
      <c r="A129" s="4">
        <v>39265</v>
      </c>
      <c r="B129" s="5">
        <v>7276.34</v>
      </c>
      <c r="C129" s="5">
        <v>1947.73</v>
      </c>
      <c r="D129" s="5">
        <v>35581.5</v>
      </c>
      <c r="E129" s="5">
        <v>2363.2800000000002</v>
      </c>
      <c r="F129" s="38">
        <f t="shared" si="13"/>
        <v>-5.2210425684246398E-4</v>
      </c>
      <c r="G129" s="38">
        <f t="shared" si="14"/>
        <v>2.3085878326413581E-2</v>
      </c>
      <c r="H129" s="38">
        <f t="shared" si="15"/>
        <v>9.1203394021791874E-3</v>
      </c>
      <c r="I129" s="38">
        <f t="shared" si="16"/>
        <v>1.0647698292996005E-2</v>
      </c>
      <c r="Y129"/>
      <c r="Z129"/>
      <c r="AA129"/>
    </row>
    <row r="130" spans="1:27" x14ac:dyDescent="0.25">
      <c r="A130" s="4">
        <v>39266</v>
      </c>
      <c r="B130" s="5">
        <v>7360.02</v>
      </c>
      <c r="C130" s="5">
        <v>1903.28</v>
      </c>
      <c r="D130" s="5">
        <v>35916.49</v>
      </c>
      <c r="E130" s="5">
        <v>2372.2199999999998</v>
      </c>
      <c r="F130" s="38">
        <f t="shared" si="13"/>
        <v>1.1434661592323063E-2</v>
      </c>
      <c r="G130" s="38">
        <f t="shared" si="14"/>
        <v>-2.3085878326413563E-2</v>
      </c>
      <c r="H130" s="38">
        <f t="shared" si="15"/>
        <v>9.3706816450826597E-3</v>
      </c>
      <c r="I130" s="38">
        <f t="shared" si="16"/>
        <v>3.7757409443061533E-3</v>
      </c>
      <c r="Y130"/>
      <c r="Z130"/>
      <c r="AA130"/>
    </row>
    <row r="131" spans="1:27" x14ac:dyDescent="0.25">
      <c r="A131" s="4">
        <v>39268</v>
      </c>
      <c r="B131" s="5">
        <v>7329.59</v>
      </c>
      <c r="C131" s="5">
        <v>1848.73</v>
      </c>
      <c r="D131" s="5">
        <v>35880.6</v>
      </c>
      <c r="E131" s="5">
        <v>2373.0700000000002</v>
      </c>
      <c r="F131" s="38">
        <f t="shared" si="13"/>
        <v>-4.1430703099193953E-3</v>
      </c>
      <c r="G131" s="38">
        <f t="shared" si="14"/>
        <v>-2.9079796727446674E-2</v>
      </c>
      <c r="H131" s="38">
        <f t="shared" si="15"/>
        <v>-9.9976205134241812E-4</v>
      </c>
      <c r="I131" s="38">
        <f t="shared" si="16"/>
        <v>3.5824997380200468E-4</v>
      </c>
      <c r="Y131"/>
      <c r="Z131"/>
      <c r="AA131"/>
    </row>
    <row r="132" spans="1:27" x14ac:dyDescent="0.25">
      <c r="A132" s="4">
        <v>39269</v>
      </c>
      <c r="B132" s="5">
        <v>7318.18</v>
      </c>
      <c r="C132" s="5">
        <v>1840.64</v>
      </c>
      <c r="D132" s="5">
        <v>35856.67</v>
      </c>
      <c r="E132" s="5">
        <v>2381.59</v>
      </c>
      <c r="F132" s="38">
        <f t="shared" si="13"/>
        <v>-1.5579166395665216E-3</v>
      </c>
      <c r="G132" s="38">
        <f t="shared" si="14"/>
        <v>-4.3855796336238033E-3</v>
      </c>
      <c r="H132" s="38">
        <f t="shared" si="15"/>
        <v>-6.6715672028221497E-4</v>
      </c>
      <c r="I132" s="38">
        <f t="shared" si="16"/>
        <v>3.5838563090763438E-3</v>
      </c>
      <c r="Y132"/>
      <c r="Z132"/>
      <c r="AA132"/>
    </row>
    <row r="133" spans="1:27" x14ac:dyDescent="0.25">
      <c r="A133" s="4">
        <v>39272</v>
      </c>
      <c r="B133" s="5">
        <v>7344.8</v>
      </c>
      <c r="C133" s="5">
        <v>1834.58</v>
      </c>
      <c r="D133" s="5">
        <v>35737.040000000001</v>
      </c>
      <c r="E133" s="5">
        <v>2383.8000000000002</v>
      </c>
      <c r="F133" s="38">
        <f t="shared" si="13"/>
        <v>3.6309166684418684E-3</v>
      </c>
      <c r="G133" s="38">
        <f t="shared" si="14"/>
        <v>-3.297764755308043E-3</v>
      </c>
      <c r="H133" s="38">
        <f t="shared" si="15"/>
        <v>-3.3419168063701793E-3</v>
      </c>
      <c r="I133" s="38">
        <f t="shared" si="16"/>
        <v>9.2752121376744358E-4</v>
      </c>
      <c r="Y133"/>
      <c r="Z133"/>
      <c r="AA133"/>
    </row>
    <row r="134" spans="1:27" x14ac:dyDescent="0.25">
      <c r="A134" s="4">
        <v>39273</v>
      </c>
      <c r="B134" s="5">
        <v>7207.87</v>
      </c>
      <c r="C134" s="5">
        <v>1836.6</v>
      </c>
      <c r="D134" s="5">
        <v>35090.959999999999</v>
      </c>
      <c r="E134" s="5">
        <v>2349.98</v>
      </c>
      <c r="F134" s="38">
        <f t="shared" ref="F134:F197" si="17">LN(B134/B133)</f>
        <v>-1.8819095220051492E-2</v>
      </c>
      <c r="G134" s="38">
        <f t="shared" ref="G134:G197" si="18">LN(C134/C133)</f>
        <v>1.1004637222119112E-3</v>
      </c>
      <c r="H134" s="38">
        <f t="shared" ref="H134:H197" si="19">LN(D134/D133)</f>
        <v>-1.8244138489541723E-2</v>
      </c>
      <c r="I134" s="38">
        <f t="shared" ref="I134:I197" si="20">LN(E134/E133)</f>
        <v>-1.428903558491728E-2</v>
      </c>
      <c r="Y134"/>
      <c r="Z134"/>
      <c r="AA134"/>
    </row>
    <row r="135" spans="1:27" x14ac:dyDescent="0.25">
      <c r="A135" s="4">
        <v>39274</v>
      </c>
      <c r="B135" s="5">
        <v>7264.93</v>
      </c>
      <c r="C135" s="5">
        <v>1798.21</v>
      </c>
      <c r="D135" s="5">
        <v>35282.39</v>
      </c>
      <c r="E135" s="5">
        <v>2363.7199999999998</v>
      </c>
      <c r="F135" s="38">
        <f t="shared" si="17"/>
        <v>7.8851771110856495E-3</v>
      </c>
      <c r="G135" s="38">
        <f t="shared" si="18"/>
        <v>-2.1124310527539998E-2</v>
      </c>
      <c r="H135" s="38">
        <f t="shared" si="19"/>
        <v>5.4404251656476931E-3</v>
      </c>
      <c r="I135" s="38">
        <f t="shared" si="20"/>
        <v>5.8298317309213067E-3</v>
      </c>
      <c r="Y135"/>
      <c r="Z135"/>
      <c r="AA135"/>
    </row>
    <row r="136" spans="1:27" x14ac:dyDescent="0.25">
      <c r="A136" s="4">
        <v>39275</v>
      </c>
      <c r="B136" s="5">
        <v>7417.07</v>
      </c>
      <c r="C136" s="5">
        <v>1810.34</v>
      </c>
      <c r="D136" s="5">
        <v>35976.32</v>
      </c>
      <c r="E136" s="5">
        <v>2408.79</v>
      </c>
      <c r="F136" s="38">
        <f t="shared" si="17"/>
        <v>2.0725438749575536E-2</v>
      </c>
      <c r="G136" s="38">
        <f t="shared" si="18"/>
        <v>6.722947271137013E-3</v>
      </c>
      <c r="H136" s="38">
        <f t="shared" si="19"/>
        <v>1.9476971639357937E-2</v>
      </c>
      <c r="I136" s="38">
        <f t="shared" si="20"/>
        <v>1.8887897519591718E-2</v>
      </c>
      <c r="Y136"/>
      <c r="Z136"/>
      <c r="AA136"/>
    </row>
    <row r="137" spans="1:27" x14ac:dyDescent="0.25">
      <c r="A137" s="4">
        <v>39276</v>
      </c>
      <c r="B137" s="5">
        <v>7512.16</v>
      </c>
      <c r="C137" s="5">
        <v>1812.36</v>
      </c>
      <c r="D137" s="5">
        <v>35677.21</v>
      </c>
      <c r="E137" s="5">
        <v>2416.2800000000002</v>
      </c>
      <c r="F137" s="38">
        <f t="shared" si="17"/>
        <v>1.2738940445699105E-2</v>
      </c>
      <c r="G137" s="38">
        <f t="shared" si="18"/>
        <v>1.115190443231743E-3</v>
      </c>
      <c r="H137" s="38">
        <f t="shared" si="19"/>
        <v>-8.3488346604652618E-3</v>
      </c>
      <c r="I137" s="38">
        <f t="shared" si="20"/>
        <v>3.1046206650412141E-3</v>
      </c>
      <c r="Y137"/>
      <c r="Z137"/>
      <c r="AA137"/>
    </row>
    <row r="138" spans="1:27" x14ac:dyDescent="0.25">
      <c r="A138" s="4">
        <v>39279</v>
      </c>
      <c r="B138" s="5">
        <v>7630.07</v>
      </c>
      <c r="C138" s="5">
        <v>1790.13</v>
      </c>
      <c r="D138" s="5">
        <v>35928.47</v>
      </c>
      <c r="E138" s="5">
        <v>2411.65</v>
      </c>
      <c r="F138" s="38">
        <f t="shared" si="17"/>
        <v>1.5573978632546474E-2</v>
      </c>
      <c r="G138" s="38">
        <f t="shared" si="18"/>
        <v>-1.2341620470244065E-2</v>
      </c>
      <c r="H138" s="38">
        <f t="shared" si="19"/>
        <v>7.0179078317151797E-3</v>
      </c>
      <c r="I138" s="38">
        <f t="shared" si="20"/>
        <v>-1.9180068556854141E-3</v>
      </c>
      <c r="Y138"/>
      <c r="Z138"/>
      <c r="AA138"/>
    </row>
    <row r="139" spans="1:27" x14ac:dyDescent="0.25">
      <c r="A139" s="4">
        <v>39280</v>
      </c>
      <c r="B139" s="5">
        <v>7742.28</v>
      </c>
      <c r="C139" s="5">
        <v>1763.87</v>
      </c>
      <c r="D139" s="5">
        <v>36825.660000000003</v>
      </c>
      <c r="E139" s="5">
        <v>2411.41</v>
      </c>
      <c r="F139" s="38">
        <f t="shared" si="17"/>
        <v>1.4599198300540905E-2</v>
      </c>
      <c r="G139" s="38">
        <f t="shared" si="18"/>
        <v>-1.4777984190088871E-2</v>
      </c>
      <c r="H139" s="38">
        <f t="shared" si="19"/>
        <v>2.4664867376145184E-2</v>
      </c>
      <c r="I139" s="38">
        <f t="shared" si="20"/>
        <v>-9.9521880382334957E-5</v>
      </c>
      <c r="Y139"/>
      <c r="Z139"/>
      <c r="AA139"/>
    </row>
    <row r="140" spans="1:27" x14ac:dyDescent="0.25">
      <c r="A140" s="4">
        <v>39281</v>
      </c>
      <c r="B140" s="5">
        <v>7692.84</v>
      </c>
      <c r="C140" s="5">
        <v>1743.66</v>
      </c>
      <c r="D140" s="5">
        <v>36993.279999999999</v>
      </c>
      <c r="E140" s="5">
        <v>2406.69</v>
      </c>
      <c r="F140" s="38">
        <f t="shared" si="17"/>
        <v>-6.4061917344043215E-3</v>
      </c>
      <c r="G140" s="38">
        <f t="shared" si="18"/>
        <v>-1.1523906371459234E-2</v>
      </c>
      <c r="H140" s="38">
        <f t="shared" si="19"/>
        <v>4.541389732388084E-3</v>
      </c>
      <c r="I140" s="38">
        <f t="shared" si="20"/>
        <v>-1.9592791805557721E-3</v>
      </c>
      <c r="Y140"/>
      <c r="Z140"/>
      <c r="AA140"/>
    </row>
    <row r="141" spans="1:27" x14ac:dyDescent="0.25">
      <c r="A141" s="4">
        <v>39282</v>
      </c>
      <c r="B141" s="5">
        <v>7742.28</v>
      </c>
      <c r="C141" s="5">
        <v>1743.66</v>
      </c>
      <c r="D141" s="5">
        <v>37699.160000000003</v>
      </c>
      <c r="E141" s="5">
        <v>2417.5</v>
      </c>
      <c r="F141" s="38">
        <f t="shared" si="17"/>
        <v>6.4061917344042409E-3</v>
      </c>
      <c r="G141" s="38">
        <f t="shared" si="18"/>
        <v>0</v>
      </c>
      <c r="H141" s="38">
        <f t="shared" si="19"/>
        <v>1.8901538511228815E-2</v>
      </c>
      <c r="I141" s="38">
        <f t="shared" si="20"/>
        <v>4.4815888648274431E-3</v>
      </c>
      <c r="Y141"/>
      <c r="Z141"/>
      <c r="AA141"/>
    </row>
    <row r="142" spans="1:27" x14ac:dyDescent="0.25">
      <c r="A142" s="4">
        <v>39283</v>
      </c>
      <c r="B142" s="5">
        <v>7630.07</v>
      </c>
      <c r="C142" s="5">
        <v>1697.19</v>
      </c>
      <c r="D142" s="5">
        <v>37280.410000000003</v>
      </c>
      <c r="E142" s="5">
        <v>2387.96</v>
      </c>
      <c r="F142" s="38">
        <f t="shared" si="17"/>
        <v>-1.4599198300540971E-2</v>
      </c>
      <c r="G142" s="38">
        <f t="shared" si="18"/>
        <v>-2.7012410081153224E-2</v>
      </c>
      <c r="H142" s="38">
        <f t="shared" si="19"/>
        <v>-1.1169825427635708E-2</v>
      </c>
      <c r="I142" s="38">
        <f t="shared" si="20"/>
        <v>-1.2294503374007002E-2</v>
      </c>
      <c r="Y142"/>
      <c r="Z142"/>
      <c r="AA142"/>
    </row>
    <row r="143" spans="1:27" x14ac:dyDescent="0.25">
      <c r="A143" s="4">
        <v>39286</v>
      </c>
      <c r="B143" s="5">
        <v>7763.2</v>
      </c>
      <c r="C143" s="5">
        <v>1709.31</v>
      </c>
      <c r="D143" s="5">
        <v>37316.300000000003</v>
      </c>
      <c r="E143" s="5">
        <v>2399.64</v>
      </c>
      <c r="F143" s="38">
        <f t="shared" si="17"/>
        <v>1.7297600761330779E-2</v>
      </c>
      <c r="G143" s="38">
        <f t="shared" si="18"/>
        <v>7.115838039899668E-3</v>
      </c>
      <c r="H143" s="38">
        <f t="shared" si="19"/>
        <v>9.6224090229275576E-4</v>
      </c>
      <c r="I143" s="38">
        <f t="shared" si="20"/>
        <v>4.8792811314693381E-3</v>
      </c>
      <c r="Y143"/>
      <c r="Z143"/>
      <c r="AA143"/>
    </row>
    <row r="144" spans="1:27" x14ac:dyDescent="0.25">
      <c r="A144" s="4">
        <v>39287</v>
      </c>
      <c r="B144" s="5">
        <v>7649.09</v>
      </c>
      <c r="C144" s="5">
        <v>1668.9</v>
      </c>
      <c r="D144" s="5">
        <v>36849.699999999997</v>
      </c>
      <c r="E144" s="5">
        <v>2352.12</v>
      </c>
      <c r="F144" s="38">
        <f t="shared" si="17"/>
        <v>-1.480793381307848E-2</v>
      </c>
      <c r="G144" s="38">
        <f t="shared" si="18"/>
        <v>-2.3925053543847535E-2</v>
      </c>
      <c r="H144" s="38">
        <f t="shared" si="19"/>
        <v>-1.2582751023696841E-2</v>
      </c>
      <c r="I144" s="38">
        <f t="shared" si="20"/>
        <v>-2.0001676959727759E-2</v>
      </c>
      <c r="Y144"/>
      <c r="Z144"/>
      <c r="AA144"/>
    </row>
    <row r="145" spans="1:27" x14ac:dyDescent="0.25">
      <c r="A145" s="4">
        <v>39288</v>
      </c>
      <c r="B145" s="5">
        <v>7687.13</v>
      </c>
      <c r="C145" s="5">
        <v>1610.31</v>
      </c>
      <c r="D145" s="5">
        <v>36742.03</v>
      </c>
      <c r="E145" s="5">
        <v>2363.12</v>
      </c>
      <c r="F145" s="38">
        <f t="shared" si="17"/>
        <v>4.9608153785850812E-3</v>
      </c>
      <c r="G145" s="38">
        <f t="shared" si="18"/>
        <v>-3.5738019721712047E-2</v>
      </c>
      <c r="H145" s="38">
        <f t="shared" si="19"/>
        <v>-2.926146098902785E-3</v>
      </c>
      <c r="I145" s="38">
        <f t="shared" si="20"/>
        <v>4.6657306754051935E-3</v>
      </c>
      <c r="Y145"/>
      <c r="Z145"/>
      <c r="AA145"/>
    </row>
    <row r="146" spans="1:27" x14ac:dyDescent="0.25">
      <c r="A146" s="4">
        <v>39289</v>
      </c>
      <c r="B146" s="5">
        <v>7517.87</v>
      </c>
      <c r="C146" s="5">
        <v>1634.56</v>
      </c>
      <c r="D146" s="5">
        <v>35868.639999999999</v>
      </c>
      <c r="E146" s="5">
        <v>2307.98</v>
      </c>
      <c r="F146" s="38">
        <f t="shared" si="17"/>
        <v>-2.226464873349945E-2</v>
      </c>
      <c r="G146" s="38">
        <f t="shared" si="18"/>
        <v>1.4946947936419713E-2</v>
      </c>
      <c r="H146" s="38">
        <f t="shared" si="19"/>
        <v>-2.4057955257217056E-2</v>
      </c>
      <c r="I146" s="38">
        <f t="shared" si="20"/>
        <v>-2.3610096721409905E-2</v>
      </c>
      <c r="Y146"/>
      <c r="Z146"/>
      <c r="AA146"/>
    </row>
    <row r="147" spans="1:27" x14ac:dyDescent="0.25">
      <c r="A147" s="4">
        <v>39290</v>
      </c>
      <c r="B147" s="5">
        <v>7377.13</v>
      </c>
      <c r="C147" s="5">
        <v>1662.84</v>
      </c>
      <c r="D147" s="5">
        <v>35162.870000000003</v>
      </c>
      <c r="E147" s="5">
        <v>2271.41</v>
      </c>
      <c r="F147" s="38">
        <f t="shared" si="17"/>
        <v>-1.8898179072948326E-2</v>
      </c>
      <c r="G147" s="38">
        <f t="shared" si="18"/>
        <v>1.7153328934559002E-2</v>
      </c>
      <c r="H147" s="38">
        <f t="shared" si="19"/>
        <v>-1.987267979908992E-2</v>
      </c>
      <c r="I147" s="38">
        <f t="shared" si="20"/>
        <v>-1.5971899060223182E-2</v>
      </c>
      <c r="Y147"/>
      <c r="Z147"/>
      <c r="AA147"/>
    </row>
    <row r="148" spans="1:27" x14ac:dyDescent="0.25">
      <c r="A148" s="4">
        <v>39293</v>
      </c>
      <c r="B148" s="5">
        <v>7468.42</v>
      </c>
      <c r="C148" s="5">
        <v>1765.89</v>
      </c>
      <c r="D148" s="5">
        <v>35174.720000000001</v>
      </c>
      <c r="E148" s="5">
        <v>2294.75</v>
      </c>
      <c r="F148" s="38">
        <f t="shared" si="17"/>
        <v>1.2298789968621562E-2</v>
      </c>
      <c r="G148" s="38">
        <f t="shared" si="18"/>
        <v>6.0127828669605581E-2</v>
      </c>
      <c r="H148" s="38">
        <f t="shared" si="19"/>
        <v>3.3694643538727823E-4</v>
      </c>
      <c r="I148" s="38">
        <f t="shared" si="20"/>
        <v>1.0223121080244285E-2</v>
      </c>
      <c r="Y148"/>
      <c r="Z148"/>
      <c r="AA148"/>
    </row>
    <row r="149" spans="1:27" x14ac:dyDescent="0.25">
      <c r="A149" s="4">
        <v>39294</v>
      </c>
      <c r="B149" s="5">
        <v>7371.43</v>
      </c>
      <c r="C149" s="5">
        <v>1719.42</v>
      </c>
      <c r="D149" s="5">
        <v>34684.18</v>
      </c>
      <c r="E149" s="5">
        <v>2265.75</v>
      </c>
      <c r="F149" s="38">
        <f t="shared" si="17"/>
        <v>-1.307174682458501E-2</v>
      </c>
      <c r="G149" s="38">
        <f t="shared" si="18"/>
        <v>-2.6667787930897899E-2</v>
      </c>
      <c r="H149" s="38">
        <f t="shared" si="19"/>
        <v>-1.4043967555481819E-2</v>
      </c>
      <c r="I149" s="38">
        <f t="shared" si="20"/>
        <v>-1.2718075164309247E-2</v>
      </c>
      <c r="Y149"/>
      <c r="Z149"/>
      <c r="AA149"/>
    </row>
    <row r="150" spans="1:27" x14ac:dyDescent="0.25">
      <c r="A150" s="4">
        <v>39295</v>
      </c>
      <c r="B150" s="5">
        <v>7407.56</v>
      </c>
      <c r="C150" s="5">
        <v>1703.25</v>
      </c>
      <c r="D150" s="5">
        <v>35055.07</v>
      </c>
      <c r="E150" s="5">
        <v>2282.3000000000002</v>
      </c>
      <c r="F150" s="38">
        <f t="shared" si="17"/>
        <v>4.8893831008958522E-3</v>
      </c>
      <c r="G150" s="38">
        <f t="shared" si="18"/>
        <v>-9.4488339835542209E-3</v>
      </c>
      <c r="H150" s="38">
        <f t="shared" si="19"/>
        <v>1.0636578304727763E-2</v>
      </c>
      <c r="I150" s="38">
        <f t="shared" si="20"/>
        <v>7.2778764749405027E-3</v>
      </c>
      <c r="Y150"/>
      <c r="Z150"/>
      <c r="AA150"/>
    </row>
    <row r="151" spans="1:27" x14ac:dyDescent="0.25">
      <c r="A151" s="4">
        <v>39296</v>
      </c>
      <c r="B151" s="5">
        <v>7422.78</v>
      </c>
      <c r="C151" s="5">
        <v>1697.19</v>
      </c>
      <c r="D151" s="5">
        <v>35318.29</v>
      </c>
      <c r="E151" s="5">
        <v>2292.79</v>
      </c>
      <c r="F151" s="38">
        <f t="shared" si="17"/>
        <v>2.052549751851626E-3</v>
      </c>
      <c r="G151" s="38">
        <f t="shared" si="18"/>
        <v>-3.5642484004724819E-3</v>
      </c>
      <c r="H151" s="38">
        <f t="shared" si="19"/>
        <v>7.4807065486924588E-3</v>
      </c>
      <c r="I151" s="38">
        <f t="shared" si="20"/>
        <v>4.5857101751505553E-3</v>
      </c>
      <c r="Y151"/>
      <c r="Z151"/>
      <c r="AA151"/>
    </row>
    <row r="152" spans="1:27" x14ac:dyDescent="0.25">
      <c r="A152" s="4">
        <v>39297</v>
      </c>
      <c r="B152" s="5">
        <v>7238.3</v>
      </c>
      <c r="C152" s="5">
        <v>1628.49</v>
      </c>
      <c r="D152" s="5">
        <v>34648.42</v>
      </c>
      <c r="E152" s="5">
        <v>2231.98</v>
      </c>
      <c r="F152" s="38">
        <f t="shared" si="17"/>
        <v>-2.5167277886984123E-2</v>
      </c>
      <c r="G152" s="38">
        <f t="shared" si="18"/>
        <v>-4.132073717607327E-2</v>
      </c>
      <c r="H152" s="38">
        <f t="shared" si="19"/>
        <v>-1.9148834317049144E-2</v>
      </c>
      <c r="I152" s="38">
        <f t="shared" si="20"/>
        <v>-2.6880332697403631E-2</v>
      </c>
      <c r="Y152"/>
      <c r="Z152"/>
      <c r="AA152"/>
    </row>
    <row r="153" spans="1:27" x14ac:dyDescent="0.25">
      <c r="A153" s="4">
        <v>39300</v>
      </c>
      <c r="B153" s="5">
        <v>7436.09</v>
      </c>
      <c r="C153" s="5">
        <v>1654.76</v>
      </c>
      <c r="D153" s="5">
        <v>35342.22</v>
      </c>
      <c r="E153" s="5">
        <v>2285.9299999999998</v>
      </c>
      <c r="F153" s="38">
        <f t="shared" si="17"/>
        <v>2.6958800870889595E-2</v>
      </c>
      <c r="G153" s="38">
        <f t="shared" si="18"/>
        <v>1.6002778112484069E-2</v>
      </c>
      <c r="H153" s="38">
        <f t="shared" si="19"/>
        <v>1.9826157504070015E-2</v>
      </c>
      <c r="I153" s="38">
        <f t="shared" si="20"/>
        <v>2.3883859825985992E-2</v>
      </c>
      <c r="Y153"/>
      <c r="Z153"/>
      <c r="AA153"/>
    </row>
    <row r="154" spans="1:27" x14ac:dyDescent="0.25">
      <c r="A154" s="4">
        <v>39301</v>
      </c>
      <c r="B154" s="5">
        <v>7508.36</v>
      </c>
      <c r="C154" s="5">
        <v>1676.99</v>
      </c>
      <c r="D154" s="5">
        <v>35354.18</v>
      </c>
      <c r="E154" s="5">
        <v>2300.1</v>
      </c>
      <c r="F154" s="38">
        <f t="shared" si="17"/>
        <v>9.6718933620203052E-3</v>
      </c>
      <c r="G154" s="38">
        <f t="shared" si="18"/>
        <v>1.3344536586495075E-2</v>
      </c>
      <c r="H154" s="38">
        <f t="shared" si="19"/>
        <v>3.3834820766251948E-4</v>
      </c>
      <c r="I154" s="38">
        <f t="shared" si="20"/>
        <v>6.1796565193936994E-3</v>
      </c>
      <c r="Y154"/>
      <c r="Z154"/>
      <c r="AA154"/>
    </row>
    <row r="155" spans="1:27" x14ac:dyDescent="0.25">
      <c r="A155" s="4">
        <v>39302</v>
      </c>
      <c r="B155" s="5">
        <v>7694.73</v>
      </c>
      <c r="C155" s="5">
        <v>1792.15</v>
      </c>
      <c r="D155" s="5">
        <v>35892.58</v>
      </c>
      <c r="E155" s="5">
        <v>2333.2399999999998</v>
      </c>
      <c r="F155" s="38">
        <f t="shared" si="17"/>
        <v>2.4518612526648029E-2</v>
      </c>
      <c r="G155" s="38">
        <f t="shared" si="18"/>
        <v>6.641549661270961E-2</v>
      </c>
      <c r="H155" s="38">
        <f t="shared" si="19"/>
        <v>1.51139574327404E-2</v>
      </c>
      <c r="I155" s="38">
        <f t="shared" si="20"/>
        <v>1.4305259336360893E-2</v>
      </c>
      <c r="Y155"/>
      <c r="Z155"/>
      <c r="AA155"/>
    </row>
    <row r="156" spans="1:27" x14ac:dyDescent="0.25">
      <c r="A156" s="4">
        <v>39303</v>
      </c>
      <c r="B156" s="5">
        <v>7405.66</v>
      </c>
      <c r="C156" s="5">
        <v>1693.15</v>
      </c>
      <c r="D156" s="5">
        <v>35055.07</v>
      </c>
      <c r="E156" s="5">
        <v>2264.5</v>
      </c>
      <c r="F156" s="38">
        <f t="shared" si="17"/>
        <v>-3.8291106241029833E-2</v>
      </c>
      <c r="G156" s="38">
        <f t="shared" si="18"/>
        <v>-5.6825317062410556E-2</v>
      </c>
      <c r="H156" s="38">
        <f t="shared" si="19"/>
        <v>-2.3610335376116214E-2</v>
      </c>
      <c r="I156" s="38">
        <f t="shared" si="20"/>
        <v>-2.9903875573050687E-2</v>
      </c>
      <c r="Y156"/>
      <c r="Z156"/>
      <c r="AA156"/>
    </row>
    <row r="157" spans="1:27" x14ac:dyDescent="0.25">
      <c r="A157" s="4">
        <v>39304</v>
      </c>
      <c r="B157" s="5">
        <v>7270.63</v>
      </c>
      <c r="C157" s="5">
        <v>1662.84</v>
      </c>
      <c r="D157" s="5">
        <v>34349.19</v>
      </c>
      <c r="E157" s="5">
        <v>2265.36</v>
      </c>
      <c r="F157" s="38">
        <f t="shared" si="17"/>
        <v>-1.8401627427480735E-2</v>
      </c>
      <c r="G157" s="38">
        <f t="shared" si="18"/>
        <v>-1.8063715427886189E-2</v>
      </c>
      <c r="H157" s="38">
        <f t="shared" si="19"/>
        <v>-2.0341815914710005E-2</v>
      </c>
      <c r="I157" s="38">
        <f t="shared" si="20"/>
        <v>3.7970268853014332E-4</v>
      </c>
      <c r="Y157"/>
      <c r="Z157"/>
      <c r="AA157"/>
    </row>
    <row r="158" spans="1:27" x14ac:dyDescent="0.25">
      <c r="A158" s="4">
        <v>39307</v>
      </c>
      <c r="B158" s="5">
        <v>7259.22</v>
      </c>
      <c r="C158" s="5">
        <v>1691.13</v>
      </c>
      <c r="D158" s="5">
        <v>34253.47</v>
      </c>
      <c r="E158" s="5">
        <v>2264.58</v>
      </c>
      <c r="F158" s="38">
        <f t="shared" si="17"/>
        <v>-1.5705602391465844E-3</v>
      </c>
      <c r="G158" s="38">
        <f t="shared" si="18"/>
        <v>1.6869960632252632E-2</v>
      </c>
      <c r="H158" s="38">
        <f t="shared" si="19"/>
        <v>-2.7905641593570195E-3</v>
      </c>
      <c r="I158" s="38">
        <f t="shared" si="20"/>
        <v>-3.4437542559455874E-4</v>
      </c>
      <c r="Y158"/>
      <c r="Z158"/>
      <c r="AA158"/>
    </row>
    <row r="159" spans="1:27" x14ac:dyDescent="0.25">
      <c r="A159" s="4">
        <v>39308</v>
      </c>
      <c r="B159" s="5">
        <v>7166.03</v>
      </c>
      <c r="C159" s="5">
        <v>1630.52</v>
      </c>
      <c r="D159" s="5">
        <v>33942.400000000001</v>
      </c>
      <c r="E159" s="5">
        <v>2223.71</v>
      </c>
      <c r="F159" s="38">
        <f t="shared" si="17"/>
        <v>-1.2920579738352284E-2</v>
      </c>
      <c r="G159" s="38">
        <f t="shared" si="18"/>
        <v>-3.6497962200712032E-2</v>
      </c>
      <c r="H159" s="38">
        <f t="shared" si="19"/>
        <v>-9.1229031159299964E-3</v>
      </c>
      <c r="I159" s="38">
        <f t="shared" si="20"/>
        <v>-1.8212339074440691E-2</v>
      </c>
      <c r="Y159"/>
      <c r="Z159"/>
      <c r="AA159"/>
    </row>
    <row r="160" spans="1:27" x14ac:dyDescent="0.25">
      <c r="A160" s="4">
        <v>39309</v>
      </c>
      <c r="B160" s="5">
        <v>7017.69</v>
      </c>
      <c r="C160" s="5">
        <v>1616.37</v>
      </c>
      <c r="D160" s="5">
        <v>33738.29</v>
      </c>
      <c r="E160" s="5">
        <v>2193.4</v>
      </c>
      <c r="F160" s="38">
        <f t="shared" si="17"/>
        <v>-2.0917701253351947E-2</v>
      </c>
      <c r="G160" s="38">
        <f t="shared" si="18"/>
        <v>-8.7160880605155928E-3</v>
      </c>
      <c r="H160" s="38">
        <f t="shared" si="19"/>
        <v>-6.031576179013458E-3</v>
      </c>
      <c r="I160" s="38">
        <f t="shared" si="20"/>
        <v>-1.3724120858655018E-2</v>
      </c>
      <c r="Y160"/>
      <c r="Z160"/>
      <c r="AA160"/>
    </row>
    <row r="161" spans="1:27" x14ac:dyDescent="0.25">
      <c r="A161" s="4">
        <v>39310</v>
      </c>
      <c r="B161" s="5">
        <v>7074.75</v>
      </c>
      <c r="C161" s="5">
        <v>1555.76</v>
      </c>
      <c r="D161" s="5">
        <v>33390.11</v>
      </c>
      <c r="E161" s="5">
        <v>2200.61</v>
      </c>
      <c r="F161" s="38">
        <f t="shared" si="17"/>
        <v>8.098003159340764E-3</v>
      </c>
      <c r="G161" s="38">
        <f t="shared" si="18"/>
        <v>-3.8218722073022113E-2</v>
      </c>
      <c r="H161" s="38">
        <f t="shared" si="19"/>
        <v>-1.03736458003431E-2</v>
      </c>
      <c r="I161" s="38">
        <f t="shared" si="20"/>
        <v>3.2817433145928459E-3</v>
      </c>
      <c r="Y161"/>
      <c r="Z161"/>
      <c r="AA161"/>
    </row>
    <row r="162" spans="1:27" x14ac:dyDescent="0.25">
      <c r="A162" s="4">
        <v>39311</v>
      </c>
      <c r="B162" s="5">
        <v>7312.47</v>
      </c>
      <c r="C162" s="5">
        <v>1582.02</v>
      </c>
      <c r="D162" s="5">
        <v>33918.400000000001</v>
      </c>
      <c r="E162" s="5">
        <v>2254.6799999999998</v>
      </c>
      <c r="F162" s="38">
        <f t="shared" si="17"/>
        <v>3.3049002769521642E-2</v>
      </c>
      <c r="G162" s="38">
        <f t="shared" si="18"/>
        <v>1.6738339276091717E-2</v>
      </c>
      <c r="H162" s="38">
        <f t="shared" si="19"/>
        <v>1.5697891650193516E-2</v>
      </c>
      <c r="I162" s="38">
        <f t="shared" si="20"/>
        <v>2.4273461352730022E-2</v>
      </c>
      <c r="Y162"/>
      <c r="Z162"/>
      <c r="AA162"/>
    </row>
    <row r="163" spans="1:27" x14ac:dyDescent="0.25">
      <c r="A163" s="4">
        <v>39314</v>
      </c>
      <c r="B163" s="5">
        <v>7268.73</v>
      </c>
      <c r="C163" s="5">
        <v>1616.37</v>
      </c>
      <c r="D163" s="5">
        <v>33930.400000000001</v>
      </c>
      <c r="E163" s="5">
        <v>2254.0700000000002</v>
      </c>
      <c r="F163" s="38">
        <f t="shared" si="17"/>
        <v>-5.9995242091338743E-3</v>
      </c>
      <c r="G163" s="38">
        <f t="shared" si="18"/>
        <v>2.1480382796930514E-2</v>
      </c>
      <c r="H163" s="38">
        <f t="shared" si="19"/>
        <v>3.5372770410452427E-4</v>
      </c>
      <c r="I163" s="38">
        <f t="shared" si="20"/>
        <v>-2.7058497531312159E-4</v>
      </c>
      <c r="Y163"/>
      <c r="Z163"/>
      <c r="AA163"/>
    </row>
    <row r="164" spans="1:27" x14ac:dyDescent="0.25">
      <c r="A164" s="4">
        <v>39315</v>
      </c>
      <c r="B164" s="5">
        <v>7293.45</v>
      </c>
      <c r="C164" s="5">
        <v>1600.21</v>
      </c>
      <c r="D164" s="5">
        <v>33702.269999999997</v>
      </c>
      <c r="E164" s="5">
        <v>2256.52</v>
      </c>
      <c r="F164" s="38">
        <f t="shared" si="17"/>
        <v>3.3950993251006165E-3</v>
      </c>
      <c r="G164" s="38">
        <f t="shared" si="18"/>
        <v>-1.0048023654303987E-2</v>
      </c>
      <c r="H164" s="38">
        <f t="shared" si="19"/>
        <v>-6.7461735637135527E-3</v>
      </c>
      <c r="I164" s="38">
        <f t="shared" si="20"/>
        <v>1.0863324935056061E-3</v>
      </c>
      <c r="Y164"/>
      <c r="Z164"/>
      <c r="AA164"/>
    </row>
    <row r="165" spans="1:27" x14ac:dyDescent="0.25">
      <c r="A165" s="4">
        <v>39316</v>
      </c>
      <c r="B165" s="5">
        <v>7443.7</v>
      </c>
      <c r="C165" s="5">
        <v>1586.06</v>
      </c>
      <c r="D165" s="5">
        <v>33882.370000000003</v>
      </c>
      <c r="E165" s="5">
        <v>2283.08</v>
      </c>
      <c r="F165" s="38">
        <f t="shared" si="17"/>
        <v>2.0391351952989776E-2</v>
      </c>
      <c r="G165" s="38">
        <f t="shared" si="18"/>
        <v>-8.8819171146891293E-3</v>
      </c>
      <c r="H165" s="38">
        <f t="shared" si="19"/>
        <v>5.3296259715286294E-3</v>
      </c>
      <c r="I165" s="38">
        <f t="shared" si="20"/>
        <v>1.1701605016142933E-2</v>
      </c>
      <c r="Y165"/>
      <c r="Z165"/>
      <c r="AA165"/>
    </row>
    <row r="166" spans="1:27" x14ac:dyDescent="0.25">
      <c r="A166" s="4">
        <v>39317</v>
      </c>
      <c r="B166" s="5">
        <v>7439.89</v>
      </c>
      <c r="C166" s="5">
        <v>1565.86</v>
      </c>
      <c r="D166" s="5">
        <v>33978.42</v>
      </c>
      <c r="E166" s="5">
        <v>2280.6799999999998</v>
      </c>
      <c r="F166" s="38">
        <f t="shared" si="17"/>
        <v>-5.1197326494767121E-4</v>
      </c>
      <c r="G166" s="38">
        <f t="shared" si="18"/>
        <v>-1.2817759690875011E-2</v>
      </c>
      <c r="H166" s="38">
        <f t="shared" si="19"/>
        <v>2.830797110987699E-3</v>
      </c>
      <c r="I166" s="38">
        <f t="shared" si="20"/>
        <v>-1.0517644316273111E-3</v>
      </c>
      <c r="Y166"/>
      <c r="Z166"/>
      <c r="AA166"/>
    </row>
    <row r="167" spans="1:27" x14ac:dyDescent="0.25">
      <c r="A167" s="4">
        <v>39318</v>
      </c>
      <c r="B167" s="5">
        <v>7495.04</v>
      </c>
      <c r="C167" s="5">
        <v>1596.17</v>
      </c>
      <c r="D167" s="5">
        <v>34590.76</v>
      </c>
      <c r="E167" s="5">
        <v>2307.2199999999998</v>
      </c>
      <c r="F167" s="38">
        <f t="shared" si="17"/>
        <v>7.3854046421151813E-3</v>
      </c>
      <c r="G167" s="38">
        <f t="shared" si="18"/>
        <v>1.9171815818242906E-2</v>
      </c>
      <c r="H167" s="38">
        <f t="shared" si="19"/>
        <v>1.7860977153057546E-2</v>
      </c>
      <c r="I167" s="38">
        <f t="shared" si="20"/>
        <v>1.1569692472869158E-2</v>
      </c>
      <c r="Y167"/>
      <c r="Z167"/>
      <c r="AA167"/>
    </row>
    <row r="168" spans="1:27" x14ac:dyDescent="0.25">
      <c r="A168" s="4">
        <v>39321</v>
      </c>
      <c r="B168" s="5">
        <v>7417.07</v>
      </c>
      <c r="C168" s="5">
        <v>1575.96</v>
      </c>
      <c r="D168" s="5">
        <v>34206.550000000003</v>
      </c>
      <c r="E168" s="5">
        <v>2287.62</v>
      </c>
      <c r="F168" s="38">
        <f t="shared" si="17"/>
        <v>-1.0457367943617922E-2</v>
      </c>
      <c r="G168" s="38">
        <f t="shared" si="18"/>
        <v>-1.2742399242954738E-2</v>
      </c>
      <c r="H168" s="38">
        <f t="shared" si="19"/>
        <v>-1.116944817712366E-2</v>
      </c>
      <c r="I168" s="38">
        <f t="shared" si="20"/>
        <v>-8.5313607788648632E-3</v>
      </c>
      <c r="Y168"/>
      <c r="Z168"/>
      <c r="AA168"/>
    </row>
    <row r="169" spans="1:27" x14ac:dyDescent="0.25">
      <c r="A169" s="4">
        <v>39322</v>
      </c>
      <c r="B169" s="5">
        <v>7236.4</v>
      </c>
      <c r="C169" s="5">
        <v>1517.37</v>
      </c>
      <c r="D169" s="5">
        <v>33534.18</v>
      </c>
      <c r="E169" s="5">
        <v>2234.02</v>
      </c>
      <c r="F169" s="38">
        <f t="shared" si="17"/>
        <v>-2.4660255322993822E-2</v>
      </c>
      <c r="G169" s="38">
        <f t="shared" si="18"/>
        <v>-3.7886037336876628E-2</v>
      </c>
      <c r="H169" s="38">
        <f t="shared" si="19"/>
        <v>-1.9851929010955054E-2</v>
      </c>
      <c r="I169" s="38">
        <f t="shared" si="20"/>
        <v>-2.3709322649594307E-2</v>
      </c>
      <c r="Y169"/>
      <c r="Z169"/>
      <c r="AA169"/>
    </row>
    <row r="170" spans="1:27" x14ac:dyDescent="0.25">
      <c r="A170" s="4">
        <v>39323</v>
      </c>
      <c r="B170" s="5">
        <v>7361.92</v>
      </c>
      <c r="C170" s="5">
        <v>1559.8</v>
      </c>
      <c r="D170" s="5">
        <v>34326.620000000003</v>
      </c>
      <c r="E170" s="5">
        <v>2283.58</v>
      </c>
      <c r="F170" s="38">
        <f t="shared" si="17"/>
        <v>1.719692312048475E-2</v>
      </c>
      <c r="G170" s="38">
        <f t="shared" si="18"/>
        <v>2.7579034848205432E-2</v>
      </c>
      <c r="H170" s="38">
        <f t="shared" si="19"/>
        <v>2.3355929273945222E-2</v>
      </c>
      <c r="I170" s="38">
        <f t="shared" si="20"/>
        <v>2.1941733809958681E-2</v>
      </c>
      <c r="Y170"/>
      <c r="Z170"/>
      <c r="AA170"/>
    </row>
    <row r="171" spans="1:27" x14ac:dyDescent="0.25">
      <c r="A171" s="4">
        <v>39324</v>
      </c>
      <c r="B171" s="5">
        <v>7302.96</v>
      </c>
      <c r="C171" s="5">
        <v>1549.7</v>
      </c>
      <c r="D171" s="5">
        <v>34158.53</v>
      </c>
      <c r="E171" s="5">
        <v>2274.16</v>
      </c>
      <c r="F171" s="38">
        <f t="shared" si="17"/>
        <v>-8.0410228636311459E-3</v>
      </c>
      <c r="G171" s="38">
        <f t="shared" si="18"/>
        <v>-6.4962441031083803E-3</v>
      </c>
      <c r="H171" s="38">
        <f t="shared" si="19"/>
        <v>-4.9088112541356022E-3</v>
      </c>
      <c r="I171" s="38">
        <f t="shared" si="20"/>
        <v>-4.1336335171524088E-3</v>
      </c>
      <c r="Y171"/>
      <c r="Z171"/>
      <c r="AA171"/>
    </row>
    <row r="172" spans="1:27" x14ac:dyDescent="0.25">
      <c r="A172" s="4">
        <v>39325</v>
      </c>
      <c r="B172" s="5">
        <v>7392.35</v>
      </c>
      <c r="C172" s="5">
        <v>1577.98</v>
      </c>
      <c r="D172" s="5">
        <v>34494.71</v>
      </c>
      <c r="E172" s="5">
        <v>2299.71</v>
      </c>
      <c r="F172" s="38">
        <f t="shared" si="17"/>
        <v>1.2165936281504888E-2</v>
      </c>
      <c r="G172" s="38">
        <f t="shared" si="18"/>
        <v>1.8084184260981705E-2</v>
      </c>
      <c r="H172" s="38">
        <f t="shared" si="19"/>
        <v>9.7936437396765139E-3</v>
      </c>
      <c r="I172" s="38">
        <f t="shared" si="20"/>
        <v>1.1172274577735264E-2</v>
      </c>
      <c r="Y172"/>
      <c r="Z172"/>
      <c r="AA172"/>
    </row>
    <row r="173" spans="1:27" x14ac:dyDescent="0.25">
      <c r="A173" s="4">
        <v>39329</v>
      </c>
      <c r="B173" s="5">
        <v>7424.68</v>
      </c>
      <c r="C173" s="5">
        <v>1614.35</v>
      </c>
      <c r="D173" s="5">
        <v>34590.76</v>
      </c>
      <c r="E173" s="5">
        <v>2323.83</v>
      </c>
      <c r="F173" s="38">
        <f t="shared" si="17"/>
        <v>4.3639044136081096E-3</v>
      </c>
      <c r="G173" s="38">
        <f t="shared" si="18"/>
        <v>2.2786850806782302E-2</v>
      </c>
      <c r="H173" s="38">
        <f t="shared" si="19"/>
        <v>2.7806154285926303E-3</v>
      </c>
      <c r="I173" s="38">
        <f t="shared" si="20"/>
        <v>1.043365854331367E-2</v>
      </c>
      <c r="Y173"/>
      <c r="Z173"/>
      <c r="AA173"/>
    </row>
    <row r="174" spans="1:27" x14ac:dyDescent="0.25">
      <c r="A174" s="4">
        <v>39330</v>
      </c>
      <c r="B174" s="5">
        <v>7369.53</v>
      </c>
      <c r="C174" s="5">
        <v>1569.9</v>
      </c>
      <c r="D174" s="5">
        <v>34194.550000000003</v>
      </c>
      <c r="E174" s="5">
        <v>2298.16</v>
      </c>
      <c r="F174" s="38">
        <f t="shared" si="17"/>
        <v>-7.4556539980606736E-3</v>
      </c>
      <c r="G174" s="38">
        <f t="shared" si="18"/>
        <v>-2.792047581478127E-2</v>
      </c>
      <c r="H174" s="38">
        <f t="shared" si="19"/>
        <v>-1.152031973103463E-2</v>
      </c>
      <c r="I174" s="38">
        <f t="shared" si="20"/>
        <v>-1.1107883807932614E-2</v>
      </c>
      <c r="Y174"/>
      <c r="Z174"/>
      <c r="AA174"/>
    </row>
    <row r="175" spans="1:27" x14ac:dyDescent="0.25">
      <c r="A175" s="4">
        <v>39331</v>
      </c>
      <c r="B175" s="5">
        <v>7493.14</v>
      </c>
      <c r="C175" s="5">
        <v>1571.92</v>
      </c>
      <c r="D175" s="5">
        <v>34710.82</v>
      </c>
      <c r="E175" s="5">
        <v>2308.35</v>
      </c>
      <c r="F175" s="38">
        <f t="shared" si="17"/>
        <v>1.6634003193917751E-2</v>
      </c>
      <c r="G175" s="38">
        <f t="shared" si="18"/>
        <v>1.2858790626685368E-3</v>
      </c>
      <c r="H175" s="38">
        <f t="shared" si="19"/>
        <v>1.4985179265622891E-2</v>
      </c>
      <c r="I175" s="38">
        <f t="shared" si="20"/>
        <v>4.4241808314985911E-3</v>
      </c>
      <c r="Y175"/>
      <c r="Z175"/>
      <c r="AA175"/>
    </row>
    <row r="176" spans="1:27" x14ac:dyDescent="0.25">
      <c r="A176" s="4">
        <v>39332</v>
      </c>
      <c r="B176" s="5">
        <v>7369.53</v>
      </c>
      <c r="C176" s="5">
        <v>1519.39</v>
      </c>
      <c r="D176" s="5">
        <v>34146.51</v>
      </c>
      <c r="E176" s="5">
        <v>2269.3200000000002</v>
      </c>
      <c r="F176" s="38">
        <f t="shared" si="17"/>
        <v>-1.6634003193917803E-2</v>
      </c>
      <c r="G176" s="38">
        <f t="shared" si="18"/>
        <v>-3.3988863606824432E-2</v>
      </c>
      <c r="H176" s="38">
        <f t="shared" si="19"/>
        <v>-1.6391069309256885E-2</v>
      </c>
      <c r="I176" s="38">
        <f t="shared" si="20"/>
        <v>-1.7052756450788444E-2</v>
      </c>
      <c r="Y176"/>
      <c r="Z176"/>
      <c r="AA176"/>
    </row>
    <row r="177" spans="1:27" x14ac:dyDescent="0.25">
      <c r="A177" s="4">
        <v>39335</v>
      </c>
      <c r="B177" s="5">
        <v>7453.2</v>
      </c>
      <c r="C177" s="5">
        <v>1519.39</v>
      </c>
      <c r="D177" s="5">
        <v>34194.550000000003</v>
      </c>
      <c r="E177" s="5">
        <v>2266.5100000000002</v>
      </c>
      <c r="F177" s="38">
        <f t="shared" si="17"/>
        <v>1.1289538252245509E-2</v>
      </c>
      <c r="G177" s="38">
        <f t="shared" si="18"/>
        <v>0</v>
      </c>
      <c r="H177" s="38">
        <f t="shared" si="19"/>
        <v>1.4058900436339618E-3</v>
      </c>
      <c r="I177" s="38">
        <f t="shared" si="20"/>
        <v>-1.2390236668869676E-3</v>
      </c>
      <c r="Y177"/>
      <c r="Z177"/>
      <c r="AA177"/>
    </row>
    <row r="178" spans="1:27" x14ac:dyDescent="0.25">
      <c r="A178" s="4">
        <v>39336</v>
      </c>
      <c r="B178" s="5">
        <v>7512.16</v>
      </c>
      <c r="C178" s="5">
        <v>1531.51</v>
      </c>
      <c r="D178" s="5">
        <v>34734.839999999997</v>
      </c>
      <c r="E178" s="5">
        <v>2297.41</v>
      </c>
      <c r="F178" s="38">
        <f t="shared" si="17"/>
        <v>7.8795705625414342E-3</v>
      </c>
      <c r="G178" s="38">
        <f t="shared" si="18"/>
        <v>7.9452382955930642E-3</v>
      </c>
      <c r="H178" s="38">
        <f t="shared" si="19"/>
        <v>1.5676943184573838E-2</v>
      </c>
      <c r="I178" s="38">
        <f t="shared" si="20"/>
        <v>1.3541197988118696E-2</v>
      </c>
      <c r="Y178"/>
      <c r="Z178"/>
      <c r="AA178"/>
    </row>
    <row r="179" spans="1:27" x14ac:dyDescent="0.25">
      <c r="A179" s="4">
        <v>39337</v>
      </c>
      <c r="B179" s="5">
        <v>7588.23</v>
      </c>
      <c r="C179" s="5">
        <v>1515.35</v>
      </c>
      <c r="D179" s="5">
        <v>34734.839999999997</v>
      </c>
      <c r="E179" s="5">
        <v>2298.14</v>
      </c>
      <c r="F179" s="38">
        <f t="shared" si="17"/>
        <v>1.0075321697131989E-2</v>
      </c>
      <c r="G179" s="38">
        <f t="shared" si="18"/>
        <v>-1.0607741433656939E-2</v>
      </c>
      <c r="H179" s="38">
        <f t="shared" si="19"/>
        <v>0</v>
      </c>
      <c r="I179" s="38">
        <f t="shared" si="20"/>
        <v>3.176986459248043E-4</v>
      </c>
      <c r="Y179"/>
      <c r="Z179"/>
      <c r="AA179"/>
    </row>
    <row r="180" spans="1:27" x14ac:dyDescent="0.25">
      <c r="A180" s="4">
        <v>39338</v>
      </c>
      <c r="B180" s="5">
        <v>7704.25</v>
      </c>
      <c r="C180" s="5">
        <v>1600.21</v>
      </c>
      <c r="D180" s="5">
        <v>35010.980000000003</v>
      </c>
      <c r="E180" s="5">
        <v>2317.63</v>
      </c>
      <c r="F180" s="38">
        <f t="shared" si="17"/>
        <v>1.5173762013492804E-2</v>
      </c>
      <c r="G180" s="38">
        <f t="shared" si="18"/>
        <v>5.4488435251292926E-2</v>
      </c>
      <c r="H180" s="38">
        <f t="shared" si="19"/>
        <v>7.9185087477353453E-3</v>
      </c>
      <c r="I180" s="38">
        <f t="shared" si="20"/>
        <v>8.4450117022913228E-3</v>
      </c>
      <c r="Y180"/>
      <c r="Z180"/>
      <c r="AA180"/>
    </row>
    <row r="181" spans="1:27" x14ac:dyDescent="0.25">
      <c r="A181" s="4">
        <v>39339</v>
      </c>
      <c r="B181" s="5">
        <v>7673.82</v>
      </c>
      <c r="C181" s="5">
        <v>1622.43</v>
      </c>
      <c r="D181" s="5">
        <v>34866.910000000003</v>
      </c>
      <c r="E181" s="5">
        <v>2318.11</v>
      </c>
      <c r="F181" s="38">
        <f t="shared" si="17"/>
        <v>-3.9575889194814013E-3</v>
      </c>
      <c r="G181" s="38">
        <f t="shared" si="18"/>
        <v>1.3790154734820714E-2</v>
      </c>
      <c r="H181" s="38">
        <f t="shared" si="19"/>
        <v>-4.1234846712353505E-3</v>
      </c>
      <c r="I181" s="38">
        <f t="shared" si="20"/>
        <v>2.0708667945812877E-4</v>
      </c>
      <c r="Y181"/>
      <c r="Z181"/>
      <c r="AA181"/>
    </row>
    <row r="182" spans="1:27" x14ac:dyDescent="0.25">
      <c r="A182" s="4">
        <v>39342</v>
      </c>
      <c r="B182" s="5">
        <v>7641.48</v>
      </c>
      <c r="C182" s="5">
        <v>1672.95</v>
      </c>
      <c r="D182" s="5">
        <v>34488.699999999997</v>
      </c>
      <c r="E182" s="5">
        <v>2306.25</v>
      </c>
      <c r="F182" s="38">
        <f t="shared" si="17"/>
        <v>-4.2232340296583211E-3</v>
      </c>
      <c r="G182" s="38">
        <f t="shared" si="18"/>
        <v>3.0663509758490037E-2</v>
      </c>
      <c r="H182" s="38">
        <f t="shared" si="19"/>
        <v>-1.090650775213255E-2</v>
      </c>
      <c r="I182" s="38">
        <f t="shared" si="20"/>
        <v>-5.1293696872506071E-3</v>
      </c>
      <c r="Y182"/>
      <c r="Z182"/>
      <c r="AA182"/>
    </row>
    <row r="183" spans="1:27" x14ac:dyDescent="0.25">
      <c r="A183" s="4">
        <v>39343</v>
      </c>
      <c r="B183" s="5">
        <v>7926.76</v>
      </c>
      <c r="C183" s="5">
        <v>1701.23</v>
      </c>
      <c r="D183" s="5">
        <v>34734.839999999997</v>
      </c>
      <c r="E183" s="5">
        <v>2373.63</v>
      </c>
      <c r="F183" s="38">
        <f t="shared" si="17"/>
        <v>3.6653075430563696E-2</v>
      </c>
      <c r="G183" s="38">
        <f t="shared" si="18"/>
        <v>1.6762983726197941E-2</v>
      </c>
      <c r="H183" s="38">
        <f t="shared" si="19"/>
        <v>7.1114836756324138E-3</v>
      </c>
      <c r="I183" s="38">
        <f t="shared" si="20"/>
        <v>2.879760013722539E-2</v>
      </c>
      <c r="Y183"/>
      <c r="Z183"/>
      <c r="AA183"/>
    </row>
    <row r="184" spans="1:27" x14ac:dyDescent="0.25">
      <c r="A184" s="4">
        <v>39344</v>
      </c>
      <c r="B184" s="5">
        <v>7943.87</v>
      </c>
      <c r="C184" s="5">
        <v>1697.19</v>
      </c>
      <c r="D184" s="5">
        <v>34422.67</v>
      </c>
      <c r="E184" s="5">
        <v>2388.15</v>
      </c>
      <c r="F184" s="38">
        <f t="shared" si="17"/>
        <v>2.1561849313969702E-3</v>
      </c>
      <c r="G184" s="38">
        <f t="shared" si="18"/>
        <v>-2.3775765815483756E-3</v>
      </c>
      <c r="H184" s="38">
        <f t="shared" si="19"/>
        <v>-9.0278588749035694E-3</v>
      </c>
      <c r="I184" s="38">
        <f t="shared" si="20"/>
        <v>6.09857868406066E-3</v>
      </c>
      <c r="Y184"/>
      <c r="Z184"/>
      <c r="AA184"/>
    </row>
    <row r="185" spans="1:27" x14ac:dyDescent="0.25">
      <c r="A185" s="4">
        <v>39345</v>
      </c>
      <c r="B185" s="5">
        <v>7896.33</v>
      </c>
      <c r="C185" s="5">
        <v>1666.88</v>
      </c>
      <c r="D185" s="5">
        <v>34122.620000000003</v>
      </c>
      <c r="E185" s="5">
        <v>2372.61</v>
      </c>
      <c r="F185" s="38">
        <f t="shared" si="17"/>
        <v>-6.002467486173506E-3</v>
      </c>
      <c r="G185" s="38">
        <f t="shared" si="18"/>
        <v>-1.8020326696478298E-2</v>
      </c>
      <c r="H185" s="38">
        <f t="shared" si="19"/>
        <v>-8.7548514712686622E-3</v>
      </c>
      <c r="I185" s="38">
        <f t="shared" si="20"/>
        <v>-6.5283926065351902E-3</v>
      </c>
      <c r="Y185"/>
      <c r="Z185"/>
      <c r="AA185"/>
    </row>
    <row r="186" spans="1:27" x14ac:dyDescent="0.25">
      <c r="A186" s="4">
        <v>39346</v>
      </c>
      <c r="B186" s="5">
        <v>7898.24</v>
      </c>
      <c r="C186" s="5">
        <v>1662.84</v>
      </c>
      <c r="D186" s="5">
        <v>34398.53</v>
      </c>
      <c r="E186" s="5">
        <v>2383.5500000000002</v>
      </c>
      <c r="F186" s="38">
        <f t="shared" si="17"/>
        <v>2.4185527169280554E-4</v>
      </c>
      <c r="G186" s="38">
        <f t="shared" si="18"/>
        <v>-2.4266316582028679E-3</v>
      </c>
      <c r="H186" s="38">
        <f t="shared" si="19"/>
        <v>8.0533234249681729E-3</v>
      </c>
      <c r="I186" s="38">
        <f t="shared" si="20"/>
        <v>4.6003579752836449E-3</v>
      </c>
      <c r="Y186"/>
      <c r="Z186"/>
      <c r="AA186"/>
    </row>
    <row r="187" spans="1:27" x14ac:dyDescent="0.25">
      <c r="A187" s="4">
        <v>39349</v>
      </c>
      <c r="B187" s="5">
        <v>7821.65</v>
      </c>
      <c r="C187" s="5">
        <v>1713.35</v>
      </c>
      <c r="D187" s="5">
        <v>34914.93</v>
      </c>
      <c r="E187" s="5">
        <v>2371.0300000000002</v>
      </c>
      <c r="F187" s="38">
        <f t="shared" si="17"/>
        <v>-9.7444200997817108E-3</v>
      </c>
      <c r="G187" s="38">
        <f t="shared" si="18"/>
        <v>2.9923534461623255E-2</v>
      </c>
      <c r="H187" s="38">
        <f t="shared" si="19"/>
        <v>1.4900700518870099E-2</v>
      </c>
      <c r="I187" s="38">
        <f t="shared" si="20"/>
        <v>-5.2665131044370289E-3</v>
      </c>
      <c r="Y187"/>
      <c r="Z187"/>
      <c r="AA187"/>
    </row>
    <row r="188" spans="1:27" x14ac:dyDescent="0.25">
      <c r="A188" s="4">
        <v>39350</v>
      </c>
      <c r="B188" s="5">
        <v>7869.52</v>
      </c>
      <c r="C188" s="5">
        <v>1685.07</v>
      </c>
      <c r="D188" s="5">
        <v>35491.129999999997</v>
      </c>
      <c r="E188" s="5">
        <v>2370.2600000000002</v>
      </c>
      <c r="F188" s="38">
        <f t="shared" si="17"/>
        <v>6.1015397209698632E-3</v>
      </c>
      <c r="G188" s="38">
        <f t="shared" si="18"/>
        <v>-1.6643412409966519E-2</v>
      </c>
      <c r="H188" s="38">
        <f t="shared" si="19"/>
        <v>1.636827467941987E-2</v>
      </c>
      <c r="I188" s="38">
        <f t="shared" si="20"/>
        <v>-3.2480612102173204E-4</v>
      </c>
      <c r="Y188"/>
      <c r="Z188"/>
      <c r="AA188"/>
    </row>
    <row r="189" spans="1:27" x14ac:dyDescent="0.25">
      <c r="A189" s="4">
        <v>39351</v>
      </c>
      <c r="B189" s="5">
        <v>7902.07</v>
      </c>
      <c r="C189" s="5">
        <v>1794.17</v>
      </c>
      <c r="D189" s="5">
        <v>35419.21</v>
      </c>
      <c r="E189" s="5">
        <v>2383.5300000000002</v>
      </c>
      <c r="F189" s="38">
        <f t="shared" si="17"/>
        <v>4.1276810029785872E-3</v>
      </c>
      <c r="G189" s="38">
        <f t="shared" si="18"/>
        <v>6.2735413491137648E-2</v>
      </c>
      <c r="H189" s="38">
        <f t="shared" si="19"/>
        <v>-2.0284777836602277E-3</v>
      </c>
      <c r="I189" s="38">
        <f t="shared" si="20"/>
        <v>5.5829283446679912E-3</v>
      </c>
      <c r="Y189"/>
      <c r="Z189"/>
      <c r="AA189"/>
    </row>
    <row r="190" spans="1:27" x14ac:dyDescent="0.25">
      <c r="A190" s="4">
        <v>39352</v>
      </c>
      <c r="B190" s="5">
        <v>7925.05</v>
      </c>
      <c r="C190" s="5">
        <v>1743.66</v>
      </c>
      <c r="D190" s="5">
        <v>35407.199999999997</v>
      </c>
      <c r="E190" s="5">
        <v>2392.92</v>
      </c>
      <c r="F190" s="38">
        <f t="shared" si="17"/>
        <v>2.9038784249131016E-3</v>
      </c>
      <c r="G190" s="38">
        <f t="shared" si="18"/>
        <v>-2.855616710696E-2</v>
      </c>
      <c r="H190" s="38">
        <f t="shared" si="19"/>
        <v>-3.3913903345129823E-4</v>
      </c>
      <c r="I190" s="38">
        <f t="shared" si="20"/>
        <v>3.9317954115195286E-3</v>
      </c>
      <c r="Y190"/>
      <c r="Z190"/>
      <c r="AA190"/>
    </row>
    <row r="191" spans="1:27" x14ac:dyDescent="0.25">
      <c r="A191" s="4">
        <v>39353</v>
      </c>
      <c r="B191" s="5">
        <v>7926.96</v>
      </c>
      <c r="C191" s="5">
        <v>1715.37</v>
      </c>
      <c r="D191" s="5">
        <v>35371.18</v>
      </c>
      <c r="E191" s="5">
        <v>2385.7199999999998</v>
      </c>
      <c r="F191" s="38">
        <f t="shared" si="17"/>
        <v>2.4097890541873831E-4</v>
      </c>
      <c r="G191" s="38">
        <f t="shared" si="18"/>
        <v>-1.6357551563454094E-2</v>
      </c>
      <c r="H191" s="38">
        <f t="shared" si="19"/>
        <v>-1.0178250225457628E-3</v>
      </c>
      <c r="I191" s="38">
        <f t="shared" si="20"/>
        <v>-3.0134119533550907E-3</v>
      </c>
      <c r="Y191"/>
      <c r="Z191"/>
      <c r="AA191"/>
    </row>
    <row r="192" spans="1:27" x14ac:dyDescent="0.25">
      <c r="A192" s="4">
        <v>39356</v>
      </c>
      <c r="B192" s="5">
        <v>8045.68</v>
      </c>
      <c r="C192" s="5">
        <v>1662.84</v>
      </c>
      <c r="D192" s="5">
        <v>35743.51</v>
      </c>
      <c r="E192" s="5">
        <v>2417.44</v>
      </c>
      <c r="F192" s="38">
        <f t="shared" si="17"/>
        <v>1.4865693624632271E-2</v>
      </c>
      <c r="G192" s="38">
        <f t="shared" si="18"/>
        <v>-3.1101816872380242E-2</v>
      </c>
      <c r="H192" s="38">
        <f t="shared" si="19"/>
        <v>1.0471349931593163E-2</v>
      </c>
      <c r="I192" s="38">
        <f t="shared" si="20"/>
        <v>1.3208163435285393E-2</v>
      </c>
      <c r="Y192"/>
      <c r="Z192"/>
      <c r="AA192"/>
    </row>
    <row r="193" spans="1:27" x14ac:dyDescent="0.25">
      <c r="A193" s="4">
        <v>39357</v>
      </c>
      <c r="B193" s="5">
        <v>8064.82</v>
      </c>
      <c r="C193" s="5">
        <v>1731.54</v>
      </c>
      <c r="D193" s="5">
        <v>35659.339999999997</v>
      </c>
      <c r="E193" s="5">
        <v>2416.83</v>
      </c>
      <c r="F193" s="38">
        <f t="shared" si="17"/>
        <v>2.3760912454690855E-3</v>
      </c>
      <c r="G193" s="38">
        <f t="shared" si="18"/>
        <v>4.0484202034225057E-2</v>
      </c>
      <c r="H193" s="38">
        <f t="shared" si="19"/>
        <v>-2.3576100670216998E-3</v>
      </c>
      <c r="I193" s="38">
        <f t="shared" si="20"/>
        <v>-2.5236488786832046E-4</v>
      </c>
      <c r="Y193"/>
      <c r="Z193"/>
      <c r="AA193"/>
    </row>
    <row r="194" spans="1:27" x14ac:dyDescent="0.25">
      <c r="A194" s="4">
        <v>39358</v>
      </c>
      <c r="B194" s="5">
        <v>7955.68</v>
      </c>
      <c r="C194" s="5">
        <v>1703.25</v>
      </c>
      <c r="D194" s="5">
        <v>35362.18</v>
      </c>
      <c r="E194" s="5">
        <v>2406.3000000000002</v>
      </c>
      <c r="F194" s="38">
        <f t="shared" si="17"/>
        <v>-1.3625253701087617E-2</v>
      </c>
      <c r="G194" s="38">
        <f t="shared" si="18"/>
        <v>-1.6472995279071548E-2</v>
      </c>
      <c r="H194" s="38">
        <f t="shared" si="19"/>
        <v>-8.3682166785831198E-3</v>
      </c>
      <c r="I194" s="38">
        <f t="shared" si="20"/>
        <v>-4.3664660626738568E-3</v>
      </c>
      <c r="Y194"/>
      <c r="Z194"/>
      <c r="AA194"/>
    </row>
    <row r="195" spans="1:27" x14ac:dyDescent="0.25">
      <c r="A195" s="4">
        <v>39359</v>
      </c>
      <c r="B195" s="5">
        <v>7984.41</v>
      </c>
      <c r="C195" s="5">
        <v>1668.9</v>
      </c>
      <c r="D195" s="5">
        <v>35671.339999999997</v>
      </c>
      <c r="E195" s="5">
        <v>2411.41</v>
      </c>
      <c r="F195" s="38">
        <f t="shared" si="17"/>
        <v>3.6047514299295314E-3</v>
      </c>
      <c r="G195" s="38">
        <f t="shared" si="18"/>
        <v>-2.0373463904420255E-2</v>
      </c>
      <c r="H195" s="38">
        <f t="shared" si="19"/>
        <v>8.7046777949837742E-3</v>
      </c>
      <c r="I195" s="38">
        <f t="shared" si="20"/>
        <v>2.1213406021891629E-3</v>
      </c>
      <c r="Y195"/>
      <c r="Z195"/>
      <c r="AA195"/>
    </row>
    <row r="196" spans="1:27" x14ac:dyDescent="0.25">
      <c r="A196" s="4">
        <v>39360</v>
      </c>
      <c r="B196" s="5">
        <v>7997.81</v>
      </c>
      <c r="C196" s="5">
        <v>1691.13</v>
      </c>
      <c r="D196" s="5">
        <v>35827.43</v>
      </c>
      <c r="E196" s="5">
        <v>2435.16</v>
      </c>
      <c r="F196" s="38">
        <f t="shared" si="17"/>
        <v>1.6768638073964212E-3</v>
      </c>
      <c r="G196" s="38">
        <f t="shared" si="18"/>
        <v>1.3232217781519215E-2</v>
      </c>
      <c r="H196" s="38">
        <f t="shared" si="19"/>
        <v>4.3662358939913068E-3</v>
      </c>
      <c r="I196" s="38">
        <f t="shared" si="20"/>
        <v>9.8008241336999865E-3</v>
      </c>
      <c r="Y196"/>
      <c r="Z196"/>
      <c r="AA196"/>
    </row>
    <row r="197" spans="1:27" x14ac:dyDescent="0.25">
      <c r="A197" s="4">
        <v>39363</v>
      </c>
      <c r="B197" s="5">
        <v>7951.86</v>
      </c>
      <c r="C197" s="5">
        <v>1654.76</v>
      </c>
      <c r="D197" s="5">
        <v>35827.43</v>
      </c>
      <c r="E197" s="5">
        <v>2427.33</v>
      </c>
      <c r="F197" s="38">
        <f t="shared" si="17"/>
        <v>-5.761890637976083E-3</v>
      </c>
      <c r="G197" s="38">
        <f t="shared" si="18"/>
        <v>-2.1740961341160586E-2</v>
      </c>
      <c r="H197" s="38">
        <f t="shared" si="19"/>
        <v>0</v>
      </c>
      <c r="I197" s="38">
        <f t="shared" si="20"/>
        <v>-3.2205749596589551E-3</v>
      </c>
      <c r="Y197"/>
      <c r="Z197"/>
      <c r="AA197"/>
    </row>
    <row r="198" spans="1:27" x14ac:dyDescent="0.25">
      <c r="A198" s="4">
        <v>39364</v>
      </c>
      <c r="B198" s="5">
        <v>8045.68</v>
      </c>
      <c r="C198" s="5">
        <v>1681.03</v>
      </c>
      <c r="D198" s="5">
        <v>36139.480000000003</v>
      </c>
      <c r="E198" s="5">
        <v>2447.0300000000002</v>
      </c>
      <c r="F198" s="38">
        <f t="shared" ref="F198:F261" si="21">LN(B198/B197)</f>
        <v>1.1729437856268692E-2</v>
      </c>
      <c r="G198" s="38">
        <f t="shared" ref="G198:G261" si="22">LN(C198/C197)</f>
        <v>1.5750717579580898E-2</v>
      </c>
      <c r="H198" s="38">
        <f t="shared" ref="H198:H261" si="23">LN(D198/D197)</f>
        <v>8.6720954296112505E-3</v>
      </c>
      <c r="I198" s="38">
        <f t="shared" ref="I198:I261" si="24">LN(E198/E197)</f>
        <v>8.0831564603949854E-3</v>
      </c>
      <c r="Y198"/>
      <c r="Z198"/>
      <c r="AA198"/>
    </row>
    <row r="199" spans="1:27" x14ac:dyDescent="0.25">
      <c r="A199" s="4">
        <v>39365</v>
      </c>
      <c r="B199" s="5">
        <v>8005.47</v>
      </c>
      <c r="C199" s="5">
        <v>1662.84</v>
      </c>
      <c r="D199" s="5">
        <v>36295.69</v>
      </c>
      <c r="E199" s="5">
        <v>2443.02</v>
      </c>
      <c r="F199" s="38">
        <f t="shared" si="21"/>
        <v>-5.0102433924533408E-3</v>
      </c>
      <c r="G199" s="38">
        <f t="shared" si="22"/>
        <v>-1.0879716870672969E-2</v>
      </c>
      <c r="H199" s="38">
        <f t="shared" si="23"/>
        <v>4.3131048677826208E-3</v>
      </c>
      <c r="I199" s="38">
        <f t="shared" si="24"/>
        <v>-1.6400653976324953E-3</v>
      </c>
      <c r="Y199"/>
      <c r="Z199"/>
      <c r="AA199"/>
    </row>
    <row r="200" spans="1:27" x14ac:dyDescent="0.25">
      <c r="A200" s="4">
        <v>39366</v>
      </c>
      <c r="B200" s="5">
        <v>7965.26</v>
      </c>
      <c r="C200" s="5">
        <v>1769.93</v>
      </c>
      <c r="D200" s="5">
        <v>35911.47</v>
      </c>
      <c r="E200" s="5">
        <v>2430.5500000000002</v>
      </c>
      <c r="F200" s="38">
        <f t="shared" si="21"/>
        <v>-5.03547238775364E-3</v>
      </c>
      <c r="G200" s="38">
        <f t="shared" si="22"/>
        <v>6.2413013864608381E-2</v>
      </c>
      <c r="H200" s="38">
        <f t="shared" si="23"/>
        <v>-1.0642258366476863E-2</v>
      </c>
      <c r="I200" s="38">
        <f t="shared" si="24"/>
        <v>-5.1174097072831451E-3</v>
      </c>
      <c r="Y200"/>
      <c r="Z200"/>
      <c r="AA200"/>
    </row>
    <row r="201" spans="1:27" x14ac:dyDescent="0.25">
      <c r="A201" s="4">
        <v>39367</v>
      </c>
      <c r="B201" s="5">
        <v>7856.12</v>
      </c>
      <c r="C201" s="5">
        <v>1858.83</v>
      </c>
      <c r="D201" s="5">
        <v>36223.65</v>
      </c>
      <c r="E201" s="5">
        <v>2442.12</v>
      </c>
      <c r="F201" s="38">
        <f t="shared" si="21"/>
        <v>-1.3796739756963336E-2</v>
      </c>
      <c r="G201" s="38">
        <f t="shared" si="22"/>
        <v>4.900725976215458E-2</v>
      </c>
      <c r="H201" s="38">
        <f t="shared" si="23"/>
        <v>8.6554773589014485E-3</v>
      </c>
      <c r="I201" s="38">
        <f t="shared" si="24"/>
        <v>4.7489453397593327E-3</v>
      </c>
      <c r="Y201"/>
      <c r="Z201"/>
      <c r="AA201"/>
    </row>
    <row r="202" spans="1:27" x14ac:dyDescent="0.25">
      <c r="A202" s="4">
        <v>39370</v>
      </c>
      <c r="B202" s="5">
        <v>7815.91</v>
      </c>
      <c r="C202" s="5">
        <v>1816.4</v>
      </c>
      <c r="D202" s="5">
        <v>36067.56</v>
      </c>
      <c r="E202" s="5">
        <v>2421.67</v>
      </c>
      <c r="F202" s="38">
        <f t="shared" si="21"/>
        <v>-5.1314460517531317E-3</v>
      </c>
      <c r="G202" s="38">
        <f t="shared" si="22"/>
        <v>-2.3090737301590752E-2</v>
      </c>
      <c r="H202" s="38">
        <f t="shared" si="23"/>
        <v>-4.3183740476442278E-3</v>
      </c>
      <c r="I202" s="38">
        <f t="shared" si="24"/>
        <v>-8.4091297146395971E-3</v>
      </c>
      <c r="Y202"/>
      <c r="Z202"/>
      <c r="AA202"/>
    </row>
    <row r="203" spans="1:27" x14ac:dyDescent="0.25">
      <c r="A203" s="4">
        <v>39371</v>
      </c>
      <c r="B203" s="5">
        <v>7806.34</v>
      </c>
      <c r="C203" s="5">
        <v>1773.97</v>
      </c>
      <c r="D203" s="5">
        <v>36403.74</v>
      </c>
      <c r="E203" s="5">
        <v>2405.7600000000002</v>
      </c>
      <c r="F203" s="38">
        <f t="shared" si="21"/>
        <v>-1.2251757841657872E-3</v>
      </c>
      <c r="G203" s="38">
        <f t="shared" si="22"/>
        <v>-2.3636547433001261E-2</v>
      </c>
      <c r="H203" s="38">
        <f t="shared" si="23"/>
        <v>9.2776702333829918E-3</v>
      </c>
      <c r="I203" s="38">
        <f t="shared" si="24"/>
        <v>-6.5915228620591288E-3</v>
      </c>
      <c r="Y203"/>
      <c r="Z203"/>
      <c r="AA203"/>
    </row>
    <row r="204" spans="1:27" x14ac:dyDescent="0.25">
      <c r="A204" s="4">
        <v>39372</v>
      </c>
      <c r="B204" s="5">
        <v>7850.38</v>
      </c>
      <c r="C204" s="5">
        <v>1755.78</v>
      </c>
      <c r="D204" s="5">
        <v>37316.230000000003</v>
      </c>
      <c r="E204" s="5">
        <v>2410.2199999999998</v>
      </c>
      <c r="F204" s="38">
        <f t="shared" si="21"/>
        <v>5.6257142173484539E-3</v>
      </c>
      <c r="G204" s="38">
        <f t="shared" si="22"/>
        <v>-1.0306770182562238E-2</v>
      </c>
      <c r="H204" s="38">
        <f t="shared" si="23"/>
        <v>2.4756836038361173E-2</v>
      </c>
      <c r="I204" s="38">
        <f t="shared" si="24"/>
        <v>1.8521676896545772E-3</v>
      </c>
      <c r="Y204"/>
      <c r="Z204"/>
      <c r="AA204"/>
    </row>
    <row r="205" spans="1:27" x14ac:dyDescent="0.25">
      <c r="A205" s="4">
        <v>39373</v>
      </c>
      <c r="B205" s="5">
        <v>7810.16</v>
      </c>
      <c r="C205" s="5">
        <v>1769.93</v>
      </c>
      <c r="D205" s="5">
        <v>37412.29</v>
      </c>
      <c r="E205" s="5">
        <v>2408.46</v>
      </c>
      <c r="F205" s="38">
        <f t="shared" si="21"/>
        <v>-5.1364880685712475E-3</v>
      </c>
      <c r="G205" s="38">
        <f t="shared" si="22"/>
        <v>8.0267951549997576E-3</v>
      </c>
      <c r="H205" s="38">
        <f t="shared" si="23"/>
        <v>2.5709074101710411E-3</v>
      </c>
      <c r="I205" s="38">
        <f t="shared" si="24"/>
        <v>-7.3049054025732638E-4</v>
      </c>
      <c r="Y205"/>
      <c r="Z205"/>
      <c r="AA205"/>
    </row>
    <row r="206" spans="1:27" x14ac:dyDescent="0.25">
      <c r="A206" s="4">
        <v>39374</v>
      </c>
      <c r="B206" s="5">
        <v>7666.56</v>
      </c>
      <c r="C206" s="5">
        <v>1691.13</v>
      </c>
      <c r="D206" s="5">
        <v>36223.65</v>
      </c>
      <c r="E206" s="5">
        <v>2346.7800000000002</v>
      </c>
      <c r="F206" s="38">
        <f t="shared" si="21"/>
        <v>-1.8557436076671267E-2</v>
      </c>
      <c r="G206" s="38">
        <f t="shared" si="22"/>
        <v>-4.5543053232355683E-2</v>
      </c>
      <c r="H206" s="38">
        <f t="shared" si="23"/>
        <v>-3.2287039634271146E-2</v>
      </c>
      <c r="I206" s="38">
        <f t="shared" si="24"/>
        <v>-2.5943363312819864E-2</v>
      </c>
      <c r="Y206"/>
      <c r="Z206"/>
      <c r="AA206"/>
    </row>
    <row r="207" spans="1:27" x14ac:dyDescent="0.25">
      <c r="A207" s="4">
        <v>39377</v>
      </c>
      <c r="B207" s="5">
        <v>7691.45</v>
      </c>
      <c r="C207" s="5">
        <v>1685.07</v>
      </c>
      <c r="D207" s="5">
        <v>36631.870000000003</v>
      </c>
      <c r="E207" s="5">
        <v>2355.7399999999998</v>
      </c>
      <c r="F207" s="38">
        <f t="shared" si="21"/>
        <v>3.2413081891929951E-3</v>
      </c>
      <c r="G207" s="38">
        <f t="shared" si="22"/>
        <v>-3.5898385805958801E-3</v>
      </c>
      <c r="H207" s="38">
        <f t="shared" si="23"/>
        <v>1.1206406107147626E-2</v>
      </c>
      <c r="I207" s="38">
        <f t="shared" si="24"/>
        <v>3.8107273729080121E-3</v>
      </c>
      <c r="Y207"/>
      <c r="Z207"/>
      <c r="AA207"/>
    </row>
    <row r="208" spans="1:27" x14ac:dyDescent="0.25">
      <c r="A208" s="4">
        <v>39378</v>
      </c>
      <c r="B208" s="5">
        <v>7750.81</v>
      </c>
      <c r="C208" s="5">
        <v>1747.7</v>
      </c>
      <c r="D208" s="5">
        <v>37100.120000000003</v>
      </c>
      <c r="E208" s="5">
        <v>2376.4699999999998</v>
      </c>
      <c r="F208" s="38">
        <f t="shared" si="21"/>
        <v>7.6880317228904095E-3</v>
      </c>
      <c r="G208" s="38">
        <f t="shared" si="22"/>
        <v>3.6493531822034915E-2</v>
      </c>
      <c r="H208" s="38">
        <f t="shared" si="23"/>
        <v>1.2701577570792714E-2</v>
      </c>
      <c r="I208" s="38">
        <f t="shared" si="24"/>
        <v>8.7612902229981596E-3</v>
      </c>
      <c r="Y208"/>
      <c r="Z208"/>
      <c r="AA208"/>
    </row>
    <row r="209" spans="1:27" x14ac:dyDescent="0.25">
      <c r="A209" s="4">
        <v>39379</v>
      </c>
      <c r="B209" s="5">
        <v>7702.94</v>
      </c>
      <c r="C209" s="5">
        <v>1735.58</v>
      </c>
      <c r="D209" s="5">
        <v>37520.36</v>
      </c>
      <c r="E209" s="5">
        <v>2370.71</v>
      </c>
      <c r="F209" s="38">
        <f t="shared" si="21"/>
        <v>-6.1952798654144282E-3</v>
      </c>
      <c r="G209" s="38">
        <f t="shared" si="22"/>
        <v>-6.9589863070014281E-3</v>
      </c>
      <c r="H209" s="38">
        <f t="shared" si="23"/>
        <v>1.1263514865216224E-2</v>
      </c>
      <c r="I209" s="38">
        <f t="shared" si="24"/>
        <v>-2.4267050445402226E-3</v>
      </c>
      <c r="Y209"/>
      <c r="Z209"/>
      <c r="AA209"/>
    </row>
    <row r="210" spans="1:27" x14ac:dyDescent="0.25">
      <c r="A210" s="4">
        <v>39380</v>
      </c>
      <c r="B210" s="5">
        <v>7689.54</v>
      </c>
      <c r="C210" s="5">
        <v>1737.6</v>
      </c>
      <c r="D210" s="5">
        <v>38408.83</v>
      </c>
      <c r="E210" s="5">
        <v>2368.4299999999998</v>
      </c>
      <c r="F210" s="38">
        <f t="shared" si="21"/>
        <v>-1.7411103844391612E-3</v>
      </c>
      <c r="G210" s="38">
        <f t="shared" si="22"/>
        <v>1.1631992743022857E-3</v>
      </c>
      <c r="H210" s="38">
        <f t="shared" si="23"/>
        <v>2.3403662101655343E-2</v>
      </c>
      <c r="I210" s="38">
        <f t="shared" si="24"/>
        <v>-9.6219996704364466E-4</v>
      </c>
      <c r="Y210"/>
      <c r="Z210"/>
      <c r="AA210"/>
    </row>
    <row r="211" spans="1:27" x14ac:dyDescent="0.25">
      <c r="A211" s="4">
        <v>39381</v>
      </c>
      <c r="B211" s="5">
        <v>7731.66</v>
      </c>
      <c r="C211" s="5">
        <v>1751.74</v>
      </c>
      <c r="D211" s="5">
        <v>42058.82</v>
      </c>
      <c r="E211" s="5">
        <v>2401.0700000000002</v>
      </c>
      <c r="F211" s="38">
        <f t="shared" si="21"/>
        <v>5.462623497424865E-3</v>
      </c>
      <c r="G211" s="38">
        <f t="shared" si="22"/>
        <v>8.104728917595963E-3</v>
      </c>
      <c r="H211" s="38">
        <f t="shared" si="23"/>
        <v>9.0781733645326324E-2</v>
      </c>
      <c r="I211" s="38">
        <f t="shared" si="24"/>
        <v>1.3687182958560813E-2</v>
      </c>
      <c r="Y211"/>
      <c r="Z211"/>
      <c r="AA211"/>
    </row>
    <row r="212" spans="1:27" x14ac:dyDescent="0.25">
      <c r="A212" s="4">
        <v>39384</v>
      </c>
      <c r="B212" s="5">
        <v>7766.13</v>
      </c>
      <c r="C212" s="5">
        <v>1771.95</v>
      </c>
      <c r="D212" s="5">
        <v>41506.51</v>
      </c>
      <c r="E212" s="5">
        <v>2410.33</v>
      </c>
      <c r="F212" s="38">
        <f t="shared" si="21"/>
        <v>4.4483835232436266E-3</v>
      </c>
      <c r="G212" s="38">
        <f t="shared" si="22"/>
        <v>1.1471055405426582E-2</v>
      </c>
      <c r="H212" s="38">
        <f t="shared" si="23"/>
        <v>-1.3218832317586943E-2</v>
      </c>
      <c r="I212" s="38">
        <f t="shared" si="24"/>
        <v>3.8491962560795838E-3</v>
      </c>
      <c r="Y212"/>
      <c r="Z212"/>
      <c r="AA212"/>
    </row>
    <row r="213" spans="1:27" x14ac:dyDescent="0.25">
      <c r="A213" s="4">
        <v>39385</v>
      </c>
      <c r="B213" s="5">
        <v>7750.81</v>
      </c>
      <c r="C213" s="5">
        <v>1778.01</v>
      </c>
      <c r="D213" s="5">
        <v>42707.16</v>
      </c>
      <c r="E213" s="5">
        <v>2394.81</v>
      </c>
      <c r="F213" s="38">
        <f t="shared" si="21"/>
        <v>-1.974616770814942E-3</v>
      </c>
      <c r="G213" s="38">
        <f t="shared" si="22"/>
        <v>3.4141262923578402E-3</v>
      </c>
      <c r="H213" s="38">
        <f t="shared" si="23"/>
        <v>2.8516305272319582E-2</v>
      </c>
      <c r="I213" s="38">
        <f t="shared" si="24"/>
        <v>-6.4597718147728737E-3</v>
      </c>
      <c r="Y213"/>
      <c r="Z213"/>
      <c r="AA213"/>
    </row>
    <row r="214" spans="1:27" x14ac:dyDescent="0.25">
      <c r="A214" s="4">
        <v>39386</v>
      </c>
      <c r="B214" s="5">
        <v>7881.01</v>
      </c>
      <c r="C214" s="5">
        <v>1792.15</v>
      </c>
      <c r="D214" s="5">
        <v>44195.98</v>
      </c>
      <c r="E214" s="5">
        <v>2423.67</v>
      </c>
      <c r="F214" s="38">
        <f t="shared" si="21"/>
        <v>1.6658714212357928E-2</v>
      </c>
      <c r="G214" s="38">
        <f t="shared" si="22"/>
        <v>7.9212550339242561E-3</v>
      </c>
      <c r="H214" s="38">
        <f t="shared" si="23"/>
        <v>3.4267247044748615E-2</v>
      </c>
      <c r="I214" s="38">
        <f t="shared" si="24"/>
        <v>1.1979024551115674E-2</v>
      </c>
      <c r="Y214"/>
      <c r="Z214"/>
      <c r="AA214"/>
    </row>
    <row r="215" spans="1:27" x14ac:dyDescent="0.25">
      <c r="A215" s="4">
        <v>39387</v>
      </c>
      <c r="B215" s="5">
        <v>7724</v>
      </c>
      <c r="C215" s="5">
        <v>1717.4</v>
      </c>
      <c r="D215" s="5">
        <v>44496.14</v>
      </c>
      <c r="E215" s="5">
        <v>2360.21</v>
      </c>
      <c r="F215" s="38">
        <f t="shared" si="21"/>
        <v>-2.0123703678947807E-2</v>
      </c>
      <c r="G215" s="38">
        <f t="shared" si="22"/>
        <v>-4.2604497150536373E-2</v>
      </c>
      <c r="H215" s="38">
        <f t="shared" si="23"/>
        <v>6.7686091157074342E-3</v>
      </c>
      <c r="I215" s="38">
        <f t="shared" si="24"/>
        <v>-2.6532322195895051E-2</v>
      </c>
      <c r="Y215"/>
      <c r="Z215"/>
      <c r="AA215"/>
    </row>
    <row r="216" spans="1:27" x14ac:dyDescent="0.25">
      <c r="A216" s="4">
        <v>39388</v>
      </c>
      <c r="B216" s="5">
        <v>7722.09</v>
      </c>
      <c r="C216" s="5">
        <v>1808.32</v>
      </c>
      <c r="D216" s="5">
        <v>44496.14</v>
      </c>
      <c r="E216" s="5">
        <v>2362.21</v>
      </c>
      <c r="F216" s="38">
        <f t="shared" si="21"/>
        <v>-2.4731178048749137E-4</v>
      </c>
      <c r="G216" s="38">
        <f t="shared" si="22"/>
        <v>5.1586718203094045E-2</v>
      </c>
      <c r="H216" s="38">
        <f t="shared" si="23"/>
        <v>0</v>
      </c>
      <c r="I216" s="38">
        <f t="shared" si="24"/>
        <v>8.4702339883983878E-4</v>
      </c>
      <c r="Y216"/>
      <c r="Z216"/>
      <c r="AA216"/>
    </row>
    <row r="217" spans="1:27" x14ac:dyDescent="0.25">
      <c r="A217" s="4">
        <v>39391</v>
      </c>
      <c r="B217" s="5">
        <v>7697.2</v>
      </c>
      <c r="C217" s="5">
        <v>1751.74</v>
      </c>
      <c r="D217" s="5">
        <v>44099.92</v>
      </c>
      <c r="E217" s="5">
        <v>2350.69</v>
      </c>
      <c r="F217" s="38">
        <f t="shared" si="21"/>
        <v>-3.2284264215136789E-3</v>
      </c>
      <c r="G217" s="38">
        <f t="shared" si="22"/>
        <v>-3.1788657784266323E-2</v>
      </c>
      <c r="H217" s="38">
        <f t="shared" si="23"/>
        <v>-8.9444754446950849E-3</v>
      </c>
      <c r="I217" s="38">
        <f t="shared" si="24"/>
        <v>-4.8887194481468119E-3</v>
      </c>
      <c r="Y217"/>
      <c r="Z217"/>
      <c r="AA217"/>
    </row>
    <row r="218" spans="1:27" x14ac:dyDescent="0.25">
      <c r="A218" s="4">
        <v>39392</v>
      </c>
      <c r="B218" s="5">
        <v>7693.37</v>
      </c>
      <c r="C218" s="5">
        <v>1743.66</v>
      </c>
      <c r="D218" s="5">
        <v>43715.7</v>
      </c>
      <c r="E218" s="5">
        <v>2379.0500000000002</v>
      </c>
      <c r="F218" s="38">
        <f t="shared" si="21"/>
        <v>-4.9770737263945099E-4</v>
      </c>
      <c r="G218" s="38">
        <f t="shared" si="22"/>
        <v>-4.6232273227538416E-3</v>
      </c>
      <c r="H218" s="38">
        <f t="shared" si="23"/>
        <v>-8.7506630772991867E-3</v>
      </c>
      <c r="I218" s="38">
        <f t="shared" si="24"/>
        <v>1.1992346253791279E-2</v>
      </c>
      <c r="Y218"/>
      <c r="Z218"/>
      <c r="AA218"/>
    </row>
    <row r="219" spans="1:27" x14ac:dyDescent="0.25">
      <c r="A219" s="4">
        <v>39393</v>
      </c>
      <c r="B219" s="5">
        <v>7482.75</v>
      </c>
      <c r="C219" s="5">
        <v>1664.86</v>
      </c>
      <c r="D219" s="5">
        <v>42647.13</v>
      </c>
      <c r="E219" s="5">
        <v>2310.41</v>
      </c>
      <c r="F219" s="38">
        <f t="shared" si="21"/>
        <v>-2.7758547512038292E-2</v>
      </c>
      <c r="G219" s="38">
        <f t="shared" si="22"/>
        <v>-4.6245316539263018E-2</v>
      </c>
      <c r="H219" s="38">
        <f t="shared" si="23"/>
        <v>-2.4747325552315597E-2</v>
      </c>
      <c r="I219" s="38">
        <f t="shared" si="24"/>
        <v>-2.9276250372242952E-2</v>
      </c>
      <c r="Y219"/>
      <c r="Z219"/>
      <c r="AA219"/>
    </row>
    <row r="220" spans="1:27" x14ac:dyDescent="0.25">
      <c r="A220" s="4">
        <v>39394</v>
      </c>
      <c r="B220" s="5">
        <v>7471.26</v>
      </c>
      <c r="C220" s="5">
        <v>1713.35</v>
      </c>
      <c r="D220" s="5">
        <v>41710.620000000003</v>
      </c>
      <c r="E220" s="5">
        <v>2309.1799999999998</v>
      </c>
      <c r="F220" s="38">
        <f t="shared" si="21"/>
        <v>-1.5367118600456151E-3</v>
      </c>
      <c r="G220" s="38">
        <f t="shared" si="22"/>
        <v>2.8709482565051767E-2</v>
      </c>
      <c r="H220" s="38">
        <f t="shared" si="23"/>
        <v>-2.2204207123327893E-2</v>
      </c>
      <c r="I220" s="38">
        <f t="shared" si="24"/>
        <v>-5.3251480285741021E-4</v>
      </c>
      <c r="Y220"/>
      <c r="Z220"/>
      <c r="AA220"/>
    </row>
    <row r="221" spans="1:27" x14ac:dyDescent="0.25">
      <c r="A221" s="4">
        <v>39395</v>
      </c>
      <c r="B221" s="5">
        <v>7348.71</v>
      </c>
      <c r="C221" s="5">
        <v>1656.78</v>
      </c>
      <c r="D221" s="5">
        <v>40497.96</v>
      </c>
      <c r="E221" s="5">
        <v>2276.2600000000002</v>
      </c>
      <c r="F221" s="38">
        <f t="shared" si="21"/>
        <v>-1.6538872002598147E-2</v>
      </c>
      <c r="G221" s="38">
        <f t="shared" si="22"/>
        <v>-3.3574558814794743E-2</v>
      </c>
      <c r="H221" s="38">
        <f t="shared" si="23"/>
        <v>-2.9504170165761838E-2</v>
      </c>
      <c r="I221" s="38">
        <f t="shared" si="24"/>
        <v>-1.435873791840789E-2</v>
      </c>
      <c r="Y221"/>
      <c r="Z221"/>
      <c r="AA221"/>
    </row>
    <row r="222" spans="1:27" x14ac:dyDescent="0.25">
      <c r="A222" s="4">
        <v>39398</v>
      </c>
      <c r="B222" s="5">
        <v>7323.82</v>
      </c>
      <c r="C222" s="5">
        <v>1590.11</v>
      </c>
      <c r="D222" s="5">
        <v>40077.730000000003</v>
      </c>
      <c r="E222" s="5">
        <v>2253.5300000000002</v>
      </c>
      <c r="F222" s="38">
        <f t="shared" si="21"/>
        <v>-3.3927378407192475E-3</v>
      </c>
      <c r="G222" s="38">
        <f t="shared" si="22"/>
        <v>-4.107276333422933E-2</v>
      </c>
      <c r="H222" s="38">
        <f t="shared" si="23"/>
        <v>-1.0430784027350768E-2</v>
      </c>
      <c r="I222" s="38">
        <f t="shared" si="24"/>
        <v>-1.0035869555825739E-2</v>
      </c>
      <c r="Y222"/>
      <c r="Z222"/>
      <c r="AA222"/>
    </row>
    <row r="223" spans="1:27" x14ac:dyDescent="0.25">
      <c r="A223" s="4">
        <v>39399</v>
      </c>
      <c r="B223" s="5">
        <v>7507.64</v>
      </c>
      <c r="C223" s="5">
        <v>1616.37</v>
      </c>
      <c r="D223" s="5">
        <v>41506.51</v>
      </c>
      <c r="E223" s="5">
        <v>2319.86</v>
      </c>
      <c r="F223" s="38">
        <f t="shared" si="21"/>
        <v>2.4789118943897889E-2</v>
      </c>
      <c r="G223" s="38">
        <f t="shared" si="22"/>
        <v>1.6379698058425977E-2</v>
      </c>
      <c r="H223" s="38">
        <f t="shared" si="23"/>
        <v>3.5029463957974662E-2</v>
      </c>
      <c r="I223" s="38">
        <f t="shared" si="24"/>
        <v>2.9008963345050522E-2</v>
      </c>
      <c r="Y223"/>
      <c r="Z223"/>
      <c r="AA223"/>
    </row>
    <row r="224" spans="1:27" x14ac:dyDescent="0.25">
      <c r="A224" s="4">
        <v>39400</v>
      </c>
      <c r="B224" s="5">
        <v>7469.34</v>
      </c>
      <c r="C224" s="5">
        <v>1612.33</v>
      </c>
      <c r="D224" s="5">
        <v>40868.129999999997</v>
      </c>
      <c r="E224" s="5">
        <v>2304.06</v>
      </c>
      <c r="F224" s="38">
        <f t="shared" si="21"/>
        <v>-5.1145268924456177E-3</v>
      </c>
      <c r="G224" s="38">
        <f t="shared" si="22"/>
        <v>-2.5025565140596247E-3</v>
      </c>
      <c r="H224" s="38">
        <f t="shared" si="23"/>
        <v>-1.5499740707110929E-2</v>
      </c>
      <c r="I224" s="38">
        <f t="shared" si="24"/>
        <v>-6.8340548685769361E-3</v>
      </c>
      <c r="Y224"/>
      <c r="Z224"/>
      <c r="AA224"/>
    </row>
    <row r="225" spans="1:27" x14ac:dyDescent="0.25">
      <c r="A225" s="4">
        <v>39401</v>
      </c>
      <c r="B225" s="5">
        <v>7335.31</v>
      </c>
      <c r="C225" s="5">
        <v>1571.92</v>
      </c>
      <c r="D225" s="5">
        <v>40663.379999999997</v>
      </c>
      <c r="E225" s="5">
        <v>2273.73</v>
      </c>
      <c r="F225" s="38">
        <f t="shared" si="21"/>
        <v>-1.8106968003776359E-2</v>
      </c>
      <c r="G225" s="38">
        <f t="shared" si="22"/>
        <v>-2.5382535646648961E-2</v>
      </c>
      <c r="H225" s="38">
        <f t="shared" si="23"/>
        <v>-5.0226085700761907E-3</v>
      </c>
      <c r="I225" s="38">
        <f t="shared" si="24"/>
        <v>-1.3251129391504756E-2</v>
      </c>
      <c r="Y225"/>
      <c r="Z225"/>
      <c r="AA225"/>
    </row>
    <row r="226" spans="1:27" x14ac:dyDescent="0.25">
      <c r="A226" s="4">
        <v>39402</v>
      </c>
      <c r="B226" s="5">
        <v>7400.41</v>
      </c>
      <c r="C226" s="5">
        <v>1555.76</v>
      </c>
      <c r="D226" s="5">
        <v>41060.86</v>
      </c>
      <c r="E226" s="5">
        <v>2285.67</v>
      </c>
      <c r="F226" s="38">
        <f t="shared" si="21"/>
        <v>8.8357302568044908E-3</v>
      </c>
      <c r="G226" s="38">
        <f t="shared" si="22"/>
        <v>-1.0333629912313565E-2</v>
      </c>
      <c r="H226" s="38">
        <f t="shared" si="23"/>
        <v>9.7274232031122256E-3</v>
      </c>
      <c r="I226" s="38">
        <f t="shared" si="24"/>
        <v>5.2375432270418531E-3</v>
      </c>
      <c r="Y226"/>
      <c r="Z226"/>
      <c r="AA226"/>
    </row>
    <row r="227" spans="1:27" x14ac:dyDescent="0.25">
      <c r="A227" s="4">
        <v>39405</v>
      </c>
      <c r="B227" s="5">
        <v>7306.59</v>
      </c>
      <c r="C227" s="5">
        <v>1483.02</v>
      </c>
      <c r="D227" s="5">
        <v>40904.269999999997</v>
      </c>
      <c r="E227" s="5">
        <v>2245.81</v>
      </c>
      <c r="F227" s="38">
        <f t="shared" si="21"/>
        <v>-1.2758723424780299E-2</v>
      </c>
      <c r="G227" s="38">
        <f t="shared" si="22"/>
        <v>-4.7883622972963488E-2</v>
      </c>
      <c r="H227" s="38">
        <f t="shared" si="23"/>
        <v>-3.820897752693835E-3</v>
      </c>
      <c r="I227" s="38">
        <f t="shared" si="24"/>
        <v>-1.7592940094126343E-2</v>
      </c>
      <c r="Y227"/>
      <c r="Z227"/>
      <c r="AA227"/>
    </row>
    <row r="228" spans="1:27" x14ac:dyDescent="0.25">
      <c r="A228" s="4">
        <v>39406</v>
      </c>
      <c r="B228" s="5">
        <v>7283.62</v>
      </c>
      <c r="C228" s="5">
        <v>1462.82</v>
      </c>
      <c r="D228" s="5">
        <v>41651.040000000001</v>
      </c>
      <c r="E228" s="5">
        <v>2256.02</v>
      </c>
      <c r="F228" s="38">
        <f t="shared" si="21"/>
        <v>-3.1486892892580143E-3</v>
      </c>
      <c r="G228" s="38">
        <f t="shared" si="22"/>
        <v>-1.3714469632825266E-2</v>
      </c>
      <c r="H228" s="38">
        <f t="shared" si="23"/>
        <v>1.8091879711753654E-2</v>
      </c>
      <c r="I228" s="38">
        <f t="shared" si="24"/>
        <v>4.5359409420995282E-3</v>
      </c>
      <c r="Y228"/>
      <c r="Z228"/>
      <c r="AA228"/>
    </row>
    <row r="229" spans="1:27" x14ac:dyDescent="0.25">
      <c r="A229" s="4">
        <v>39407</v>
      </c>
      <c r="B229" s="5">
        <v>7117.04</v>
      </c>
      <c r="C229" s="5">
        <v>1404.22</v>
      </c>
      <c r="D229" s="5">
        <v>41229.480000000003</v>
      </c>
      <c r="E229" s="5">
        <v>2220.21</v>
      </c>
      <c r="F229" s="38">
        <f t="shared" si="21"/>
        <v>-2.3136082719677077E-2</v>
      </c>
      <c r="G229" s="38">
        <f t="shared" si="22"/>
        <v>-4.0884091123790239E-2</v>
      </c>
      <c r="H229" s="38">
        <f t="shared" si="23"/>
        <v>-1.0172803825427628E-2</v>
      </c>
      <c r="I229" s="38">
        <f t="shared" si="24"/>
        <v>-1.6000412839747118E-2</v>
      </c>
      <c r="Y229"/>
      <c r="Z229"/>
      <c r="AA229"/>
    </row>
    <row r="230" spans="1:27" x14ac:dyDescent="0.25">
      <c r="A230" s="4">
        <v>39409</v>
      </c>
      <c r="B230" s="5">
        <v>7212.77</v>
      </c>
      <c r="C230" s="5">
        <v>1452.71</v>
      </c>
      <c r="D230" s="5">
        <v>41084.93</v>
      </c>
      <c r="E230" s="5">
        <v>2257.9499999999998</v>
      </c>
      <c r="F230" s="38">
        <f t="shared" si="21"/>
        <v>1.3361157495219792E-2</v>
      </c>
      <c r="G230" s="38">
        <f t="shared" si="22"/>
        <v>3.3948789121834508E-2</v>
      </c>
      <c r="H230" s="38">
        <f t="shared" si="23"/>
        <v>-3.5121468668108404E-3</v>
      </c>
      <c r="I230" s="38">
        <f t="shared" si="24"/>
        <v>1.6855535987489397E-2</v>
      </c>
      <c r="Y230"/>
      <c r="Z230"/>
      <c r="AA230"/>
    </row>
    <row r="231" spans="1:27" x14ac:dyDescent="0.25">
      <c r="A231" s="4">
        <v>39412</v>
      </c>
      <c r="B231" s="5">
        <v>7032.79</v>
      </c>
      <c r="C231" s="5">
        <v>1420.39</v>
      </c>
      <c r="D231" s="5">
        <v>39711.82</v>
      </c>
      <c r="E231" s="5">
        <v>2205.4899999999998</v>
      </c>
      <c r="F231" s="38">
        <f t="shared" si="21"/>
        <v>-2.5269568497160499E-2</v>
      </c>
      <c r="G231" s="38">
        <f t="shared" si="22"/>
        <v>-2.249929581507859E-2</v>
      </c>
      <c r="H231" s="38">
        <f t="shared" si="23"/>
        <v>-3.3992511219910933E-2</v>
      </c>
      <c r="I231" s="38">
        <f t="shared" si="24"/>
        <v>-2.3507615559154777E-2</v>
      </c>
      <c r="Y231"/>
      <c r="Z231"/>
      <c r="AA231"/>
    </row>
    <row r="232" spans="1:27" x14ac:dyDescent="0.25">
      <c r="A232" s="4">
        <v>39413</v>
      </c>
      <c r="B232" s="5">
        <v>7170.65</v>
      </c>
      <c r="C232" s="5">
        <v>1428.47</v>
      </c>
      <c r="D232" s="5">
        <v>39820.239999999998</v>
      </c>
      <c r="E232" s="5">
        <v>2238.52</v>
      </c>
      <c r="F232" s="38">
        <f t="shared" si="21"/>
        <v>1.9412808366581557E-2</v>
      </c>
      <c r="G232" s="38">
        <f t="shared" si="22"/>
        <v>5.6724596264463439E-3</v>
      </c>
      <c r="H232" s="38">
        <f t="shared" si="23"/>
        <v>2.7264493629838822E-3</v>
      </c>
      <c r="I232" s="38">
        <f t="shared" si="24"/>
        <v>1.4865226780028608E-2</v>
      </c>
      <c r="Y232"/>
      <c r="Z232"/>
      <c r="AA232"/>
    </row>
    <row r="233" spans="1:27" x14ac:dyDescent="0.25">
      <c r="A233" s="4">
        <v>39414</v>
      </c>
      <c r="B233" s="5">
        <v>7364.04</v>
      </c>
      <c r="C233" s="5">
        <v>1487.06</v>
      </c>
      <c r="D233" s="5">
        <v>40591.11</v>
      </c>
      <c r="E233" s="5">
        <v>2303.17</v>
      </c>
      <c r="F233" s="38">
        <f t="shared" si="21"/>
        <v>2.6612389174973876E-2</v>
      </c>
      <c r="G233" s="38">
        <f t="shared" si="22"/>
        <v>4.0197074943254953E-2</v>
      </c>
      <c r="H233" s="38">
        <f t="shared" si="23"/>
        <v>1.9173751374060268E-2</v>
      </c>
      <c r="I233" s="38">
        <f t="shared" si="24"/>
        <v>2.8471501661612657E-2</v>
      </c>
      <c r="Y233"/>
      <c r="Z233"/>
      <c r="AA233"/>
    </row>
    <row r="234" spans="1:27" x14ac:dyDescent="0.25">
      <c r="A234" s="4">
        <v>39415</v>
      </c>
      <c r="B234" s="5">
        <v>7302.77</v>
      </c>
      <c r="C234" s="5">
        <v>1472.92</v>
      </c>
      <c r="D234" s="5">
        <v>40458.61</v>
      </c>
      <c r="E234" s="5">
        <v>2304.4299999999998</v>
      </c>
      <c r="F234" s="38">
        <f t="shared" si="21"/>
        <v>-8.3549669511904599E-3</v>
      </c>
      <c r="G234" s="38">
        <f t="shared" si="22"/>
        <v>-9.5541912858414409E-3</v>
      </c>
      <c r="H234" s="38">
        <f t="shared" si="23"/>
        <v>-3.269600882978885E-3</v>
      </c>
      <c r="I234" s="38">
        <f t="shared" si="24"/>
        <v>5.4692248954232739E-4</v>
      </c>
      <c r="Y234"/>
      <c r="Z234"/>
      <c r="AA234"/>
    </row>
    <row r="235" spans="1:27" x14ac:dyDescent="0.25">
      <c r="A235" s="4">
        <v>39416</v>
      </c>
      <c r="B235" s="5">
        <v>7331.48</v>
      </c>
      <c r="C235" s="5">
        <v>1517.37</v>
      </c>
      <c r="D235" s="5">
        <v>40470.65</v>
      </c>
      <c r="E235" s="5">
        <v>2322.34</v>
      </c>
      <c r="F235" s="38">
        <f t="shared" si="21"/>
        <v>3.9236772411444486E-3</v>
      </c>
      <c r="G235" s="38">
        <f t="shared" si="22"/>
        <v>2.9731747990528613E-2</v>
      </c>
      <c r="H235" s="38">
        <f t="shared" si="23"/>
        <v>2.9754380773593206E-4</v>
      </c>
      <c r="I235" s="38">
        <f t="shared" si="24"/>
        <v>7.7419406872816232E-3</v>
      </c>
      <c r="Y235"/>
      <c r="Z235"/>
      <c r="AA235"/>
    </row>
    <row r="236" spans="1:27" x14ac:dyDescent="0.25">
      <c r="A236" s="4">
        <v>39419</v>
      </c>
      <c r="B236" s="5">
        <v>7071.08</v>
      </c>
      <c r="C236" s="5">
        <v>1464.84</v>
      </c>
      <c r="D236" s="5">
        <v>39651.61</v>
      </c>
      <c r="E236" s="5">
        <v>2308.7399999999998</v>
      </c>
      <c r="F236" s="38">
        <f t="shared" si="21"/>
        <v>-3.6164179101457979E-2</v>
      </c>
      <c r="G236" s="38">
        <f t="shared" si="22"/>
        <v>-3.5232551578483776E-2</v>
      </c>
      <c r="H236" s="38">
        <f t="shared" si="23"/>
        <v>-2.0445467485926499E-2</v>
      </c>
      <c r="I236" s="38">
        <f t="shared" si="24"/>
        <v>-5.87337687799587E-3</v>
      </c>
      <c r="Y236"/>
      <c r="Z236"/>
      <c r="AA236"/>
    </row>
    <row r="237" spans="1:27" x14ac:dyDescent="0.25">
      <c r="A237" s="4">
        <v>39420</v>
      </c>
      <c r="B237" s="5">
        <v>6940.88</v>
      </c>
      <c r="C237" s="5">
        <v>1408.26</v>
      </c>
      <c r="D237" s="5">
        <v>39470.93</v>
      </c>
      <c r="E237" s="5">
        <v>2293.65</v>
      </c>
      <c r="F237" s="38">
        <f t="shared" si="21"/>
        <v>-1.8584658742237786E-2</v>
      </c>
      <c r="G237" s="38">
        <f t="shared" si="22"/>
        <v>-3.9391121708203011E-2</v>
      </c>
      <c r="H237" s="38">
        <f t="shared" si="23"/>
        <v>-4.5671009565172284E-3</v>
      </c>
      <c r="I237" s="38">
        <f t="shared" si="24"/>
        <v>-6.5574860336670314E-3</v>
      </c>
      <c r="Y237"/>
      <c r="Z237"/>
      <c r="AA237"/>
    </row>
    <row r="238" spans="1:27" x14ac:dyDescent="0.25">
      <c r="A238" s="4">
        <v>39421</v>
      </c>
      <c r="B238" s="5">
        <v>7028.96</v>
      </c>
      <c r="C238" s="5">
        <v>1410.28</v>
      </c>
      <c r="D238" s="5">
        <v>41133.120000000003</v>
      </c>
      <c r="E238" s="5">
        <v>2329.71</v>
      </c>
      <c r="F238" s="38">
        <f t="shared" si="21"/>
        <v>1.2610189834795858E-2</v>
      </c>
      <c r="G238" s="38">
        <f t="shared" si="22"/>
        <v>1.4333664562840903E-3</v>
      </c>
      <c r="H238" s="38">
        <f t="shared" si="23"/>
        <v>4.124918480768093E-2</v>
      </c>
      <c r="I238" s="38">
        <f t="shared" si="24"/>
        <v>1.5599361171936197E-2</v>
      </c>
      <c r="Y238"/>
      <c r="Z238"/>
      <c r="AA238"/>
    </row>
    <row r="239" spans="1:27" x14ac:dyDescent="0.25">
      <c r="A239" s="4">
        <v>39422</v>
      </c>
      <c r="B239" s="5">
        <v>7134.27</v>
      </c>
      <c r="C239" s="5">
        <v>1426.45</v>
      </c>
      <c r="D239" s="5">
        <v>41614.910000000003</v>
      </c>
      <c r="E239" s="5">
        <v>2364.9699999999998</v>
      </c>
      <c r="F239" s="38">
        <f t="shared" si="21"/>
        <v>1.4871175683056131E-2</v>
      </c>
      <c r="G239" s="38">
        <f t="shared" si="22"/>
        <v>1.1400573997776256E-2</v>
      </c>
      <c r="H239" s="38">
        <f t="shared" si="23"/>
        <v>1.1644880110003475E-2</v>
      </c>
      <c r="I239" s="38">
        <f t="shared" si="24"/>
        <v>1.5021540561942586E-2</v>
      </c>
      <c r="Y239"/>
      <c r="Z239"/>
      <c r="AA239"/>
    </row>
    <row r="240" spans="1:27" x14ac:dyDescent="0.25">
      <c r="A240" s="4">
        <v>39423</v>
      </c>
      <c r="B240" s="5">
        <v>7128.52</v>
      </c>
      <c r="C240" s="5">
        <v>1426.45</v>
      </c>
      <c r="D240" s="5">
        <v>41590.83</v>
      </c>
      <c r="E240" s="5">
        <v>2360.79</v>
      </c>
      <c r="F240" s="38">
        <f t="shared" si="21"/>
        <v>-8.0629390343841623E-4</v>
      </c>
      <c r="G240" s="38">
        <f t="shared" si="22"/>
        <v>0</v>
      </c>
      <c r="H240" s="38">
        <f t="shared" si="23"/>
        <v>-5.7880623794147074E-4</v>
      </c>
      <c r="I240" s="38">
        <f t="shared" si="24"/>
        <v>-1.7690280886439522E-3</v>
      </c>
      <c r="Y240"/>
      <c r="Z240"/>
      <c r="AA240"/>
    </row>
    <row r="241" spans="1:27" x14ac:dyDescent="0.25">
      <c r="A241" s="4">
        <v>39426</v>
      </c>
      <c r="B241" s="5">
        <v>7162.99</v>
      </c>
      <c r="C241" s="5">
        <v>1442.61</v>
      </c>
      <c r="D241" s="5">
        <v>41867.86</v>
      </c>
      <c r="E241" s="5">
        <v>2378.6</v>
      </c>
      <c r="F241" s="38">
        <f t="shared" si="21"/>
        <v>4.8238523209596451E-3</v>
      </c>
      <c r="G241" s="38">
        <f t="shared" si="22"/>
        <v>1.1265132758443144E-2</v>
      </c>
      <c r="H241" s="38">
        <f t="shared" si="23"/>
        <v>6.6387578684408482E-3</v>
      </c>
      <c r="I241" s="38">
        <f t="shared" si="24"/>
        <v>7.5157705256400928E-3</v>
      </c>
      <c r="Y241"/>
      <c r="Z241"/>
      <c r="AA241"/>
    </row>
    <row r="242" spans="1:27" x14ac:dyDescent="0.25">
      <c r="A242" s="4">
        <v>39427</v>
      </c>
      <c r="B242" s="5">
        <v>7090.23</v>
      </c>
      <c r="C242" s="5">
        <v>1408.26</v>
      </c>
      <c r="D242" s="5">
        <v>41072.89</v>
      </c>
      <c r="E242" s="5">
        <v>2318.5100000000002</v>
      </c>
      <c r="F242" s="38">
        <f t="shared" si="21"/>
        <v>-1.0209711493951291E-2</v>
      </c>
      <c r="G242" s="38">
        <f t="shared" si="22"/>
        <v>-2.4099073212503541E-2</v>
      </c>
      <c r="H242" s="38">
        <f t="shared" si="23"/>
        <v>-1.9170174986752435E-2</v>
      </c>
      <c r="I242" s="38">
        <f t="shared" si="24"/>
        <v>-2.5587341337439316E-2</v>
      </c>
      <c r="Y242"/>
      <c r="Z242"/>
      <c r="AA242"/>
    </row>
    <row r="243" spans="1:27" x14ac:dyDescent="0.25">
      <c r="A243" s="4">
        <v>39428</v>
      </c>
      <c r="B243" s="5">
        <v>7132.35</v>
      </c>
      <c r="C243" s="5">
        <v>1426.45</v>
      </c>
      <c r="D243" s="5">
        <v>41518.550000000003</v>
      </c>
      <c r="E243" s="5">
        <v>2332.85</v>
      </c>
      <c r="F243" s="38">
        <f t="shared" si="21"/>
        <v>5.9229933158711206E-3</v>
      </c>
      <c r="G243" s="38">
        <f t="shared" si="22"/>
        <v>1.2833940454060524E-2</v>
      </c>
      <c r="H243" s="38">
        <f t="shared" si="23"/>
        <v>1.0792022161363102E-2</v>
      </c>
      <c r="I243" s="38">
        <f t="shared" si="24"/>
        <v>6.1659580994473879E-3</v>
      </c>
      <c r="Y243"/>
      <c r="Z243"/>
      <c r="AA243"/>
    </row>
    <row r="244" spans="1:27" x14ac:dyDescent="0.25">
      <c r="A244" s="4">
        <v>39429</v>
      </c>
      <c r="B244" s="5">
        <v>7195.54</v>
      </c>
      <c r="C244" s="5">
        <v>1412.3</v>
      </c>
      <c r="D244" s="5">
        <v>42421.91</v>
      </c>
      <c r="E244" s="5">
        <v>2335.79</v>
      </c>
      <c r="F244" s="38">
        <f t="shared" si="21"/>
        <v>8.8206162524317455E-3</v>
      </c>
      <c r="G244" s="38">
        <f t="shared" si="22"/>
        <v>-9.9692591405478159E-3</v>
      </c>
      <c r="H244" s="38">
        <f t="shared" si="23"/>
        <v>2.1524658734959602E-2</v>
      </c>
      <c r="I244" s="38">
        <f t="shared" si="24"/>
        <v>1.2594675916898265E-3</v>
      </c>
      <c r="Y244"/>
      <c r="Z244"/>
      <c r="AA244"/>
    </row>
    <row r="245" spans="1:27" x14ac:dyDescent="0.25">
      <c r="A245" s="4">
        <v>39430</v>
      </c>
      <c r="B245" s="5">
        <v>7067.25</v>
      </c>
      <c r="C245" s="5">
        <v>1392.1</v>
      </c>
      <c r="D245" s="5">
        <v>42530.33</v>
      </c>
      <c r="E245" s="5">
        <v>2303.79</v>
      </c>
      <c r="F245" s="38">
        <f t="shared" si="21"/>
        <v>-1.7989952869750907E-2</v>
      </c>
      <c r="G245" s="38">
        <f t="shared" si="22"/>
        <v>-1.4406182680496628E-2</v>
      </c>
      <c r="H245" s="38">
        <f t="shared" si="23"/>
        <v>2.5524944101550499E-3</v>
      </c>
      <c r="I245" s="38">
        <f t="shared" si="24"/>
        <v>-1.3794570818428137E-2</v>
      </c>
      <c r="Y245"/>
      <c r="Z245"/>
      <c r="AA245"/>
    </row>
    <row r="246" spans="1:27" x14ac:dyDescent="0.25">
      <c r="A246" s="4">
        <v>39433</v>
      </c>
      <c r="B246" s="5">
        <v>6984.92</v>
      </c>
      <c r="C246" s="5">
        <v>1373.92</v>
      </c>
      <c r="D246" s="5">
        <v>41422.199999999997</v>
      </c>
      <c r="E246" s="5">
        <v>2269.2399999999998</v>
      </c>
      <c r="F246" s="38">
        <f t="shared" si="21"/>
        <v>-1.1717897243315813E-2</v>
      </c>
      <c r="G246" s="38">
        <f t="shared" si="22"/>
        <v>-1.3145430470346883E-2</v>
      </c>
      <c r="H246" s="38">
        <f t="shared" si="23"/>
        <v>-2.6400499469833156E-2</v>
      </c>
      <c r="I246" s="38">
        <f t="shared" si="24"/>
        <v>-1.5110619173703576E-2</v>
      </c>
      <c r="Y246"/>
      <c r="Z246"/>
      <c r="AA246"/>
    </row>
    <row r="247" spans="1:27" x14ac:dyDescent="0.25">
      <c r="A247" s="4">
        <v>39434</v>
      </c>
      <c r="B247" s="5">
        <v>7046.19</v>
      </c>
      <c r="C247" s="5">
        <v>1375.94</v>
      </c>
      <c r="D247" s="5">
        <v>41843.760000000002</v>
      </c>
      <c r="E247" s="5">
        <v>2283.5</v>
      </c>
      <c r="F247" s="38">
        <f t="shared" si="21"/>
        <v>8.7335056802286901E-3</v>
      </c>
      <c r="G247" s="38">
        <f t="shared" si="22"/>
        <v>1.4691659672411682E-3</v>
      </c>
      <c r="H247" s="38">
        <f t="shared" si="23"/>
        <v>1.0125712881348097E-2</v>
      </c>
      <c r="I247" s="38">
        <f t="shared" si="24"/>
        <v>6.2643799703426166E-3</v>
      </c>
      <c r="Y247"/>
      <c r="Z247"/>
      <c r="AA247"/>
    </row>
    <row r="248" spans="1:27" x14ac:dyDescent="0.25">
      <c r="A248" s="4">
        <v>39435</v>
      </c>
      <c r="B248" s="5">
        <v>7002.15</v>
      </c>
      <c r="C248" s="5">
        <v>1365.83</v>
      </c>
      <c r="D248" s="5">
        <v>41903.99</v>
      </c>
      <c r="E248" s="5">
        <v>2280.4699999999998</v>
      </c>
      <c r="F248" s="38">
        <f t="shared" si="21"/>
        <v>-6.2698004560061762E-3</v>
      </c>
      <c r="G248" s="38">
        <f t="shared" si="22"/>
        <v>-7.374831457026422E-3</v>
      </c>
      <c r="H248" s="38">
        <f t="shared" si="23"/>
        <v>1.4383672488909455E-3</v>
      </c>
      <c r="I248" s="38">
        <f t="shared" si="24"/>
        <v>-1.3277915696927676E-3</v>
      </c>
      <c r="Y248"/>
      <c r="Z248"/>
      <c r="AA248"/>
    </row>
    <row r="249" spans="1:27" x14ac:dyDescent="0.25">
      <c r="A249" s="4">
        <v>39436</v>
      </c>
      <c r="B249" s="5">
        <v>7051.93</v>
      </c>
      <c r="C249" s="5">
        <v>1371.9</v>
      </c>
      <c r="D249" s="5">
        <v>42783.26</v>
      </c>
      <c r="E249" s="5">
        <v>2292.23</v>
      </c>
      <c r="F249" s="38">
        <f t="shared" si="21"/>
        <v>7.0840934705599934E-3</v>
      </c>
      <c r="G249" s="38">
        <f t="shared" si="22"/>
        <v>4.4343378977299962E-3</v>
      </c>
      <c r="H249" s="38">
        <f t="shared" si="23"/>
        <v>2.0765855459837165E-2</v>
      </c>
      <c r="I249" s="38">
        <f t="shared" si="24"/>
        <v>5.1435807847807283E-3</v>
      </c>
      <c r="Y249"/>
      <c r="Z249"/>
      <c r="AA249"/>
    </row>
    <row r="250" spans="1:27" x14ac:dyDescent="0.25">
      <c r="A250" s="4">
        <v>39437</v>
      </c>
      <c r="B250" s="5">
        <v>7171.66</v>
      </c>
      <c r="C250" s="5">
        <v>1371.9</v>
      </c>
      <c r="D250" s="5">
        <v>43433.69</v>
      </c>
      <c r="E250" s="5">
        <v>2330.81</v>
      </c>
      <c r="F250" s="38">
        <f t="shared" si="21"/>
        <v>1.6835809813705246E-2</v>
      </c>
      <c r="G250" s="38">
        <f t="shared" si="22"/>
        <v>0</v>
      </c>
      <c r="H250" s="38">
        <f t="shared" si="23"/>
        <v>1.5088502663390521E-2</v>
      </c>
      <c r="I250" s="38">
        <f t="shared" si="24"/>
        <v>1.6690703791978206E-2</v>
      </c>
      <c r="Y250"/>
      <c r="Z250"/>
      <c r="AA250"/>
    </row>
    <row r="251" spans="1:27" x14ac:dyDescent="0.25">
      <c r="A251" s="4">
        <v>39440</v>
      </c>
      <c r="B251" s="5">
        <v>7246.96</v>
      </c>
      <c r="C251" s="5">
        <v>1363.81</v>
      </c>
      <c r="D251" s="5">
        <v>44060.01</v>
      </c>
      <c r="E251" s="5">
        <v>2349.66</v>
      </c>
      <c r="F251" s="38">
        <f t="shared" si="21"/>
        <v>1.0444922548580964E-2</v>
      </c>
      <c r="G251" s="38">
        <f t="shared" si="22"/>
        <v>-5.9143868190101208E-3</v>
      </c>
      <c r="H251" s="38">
        <f t="shared" si="23"/>
        <v>1.4317161089550796E-2</v>
      </c>
      <c r="I251" s="38">
        <f t="shared" si="24"/>
        <v>8.0547901877369155E-3</v>
      </c>
      <c r="Y251"/>
      <c r="Z251"/>
      <c r="AA251"/>
    </row>
    <row r="252" spans="1:27" x14ac:dyDescent="0.25">
      <c r="A252" s="4">
        <v>39442</v>
      </c>
      <c r="B252" s="5">
        <v>7250.82</v>
      </c>
      <c r="C252" s="5">
        <v>1392.1</v>
      </c>
      <c r="D252" s="5">
        <v>44096.14</v>
      </c>
      <c r="E252" s="5">
        <v>2351.6</v>
      </c>
      <c r="F252" s="38">
        <f t="shared" si="21"/>
        <v>5.324953325554758E-4</v>
      </c>
      <c r="G252" s="38">
        <f t="shared" si="22"/>
        <v>2.0531144881412455E-2</v>
      </c>
      <c r="H252" s="38">
        <f t="shared" si="23"/>
        <v>8.1968193989666825E-4</v>
      </c>
      <c r="I252" s="38">
        <f t="shared" si="24"/>
        <v>8.2531070824305751E-4</v>
      </c>
      <c r="Y252"/>
      <c r="Z252"/>
      <c r="AA252"/>
    </row>
    <row r="253" spans="1:27" x14ac:dyDescent="0.25">
      <c r="A253" s="4">
        <v>39443</v>
      </c>
      <c r="B253" s="5">
        <v>7181.31</v>
      </c>
      <c r="C253" s="5">
        <v>1382</v>
      </c>
      <c r="D253" s="5">
        <v>43325.27</v>
      </c>
      <c r="E253" s="5">
        <v>2318.7199999999998</v>
      </c>
      <c r="F253" s="38">
        <f t="shared" si="21"/>
        <v>-9.6327482477373983E-3</v>
      </c>
      <c r="G253" s="38">
        <f t="shared" si="22"/>
        <v>-7.2816730669062711E-3</v>
      </c>
      <c r="H253" s="38">
        <f t="shared" si="23"/>
        <v>-1.763618272736283E-2</v>
      </c>
      <c r="I253" s="38">
        <f t="shared" si="24"/>
        <v>-1.4080638261442206E-2</v>
      </c>
      <c r="Y253"/>
      <c r="Z253"/>
      <c r="AA253"/>
    </row>
    <row r="254" spans="1:27" x14ac:dyDescent="0.25">
      <c r="A254" s="4">
        <v>39444</v>
      </c>
      <c r="B254" s="5">
        <v>7210.27</v>
      </c>
      <c r="C254" s="5">
        <v>1353.71</v>
      </c>
      <c r="D254" s="5">
        <v>43505.96</v>
      </c>
      <c r="E254" s="5">
        <v>2322.11</v>
      </c>
      <c r="F254" s="38">
        <f t="shared" si="21"/>
        <v>4.0245809131945918E-3</v>
      </c>
      <c r="G254" s="38">
        <f t="shared" si="22"/>
        <v>-2.0682754002045667E-2</v>
      </c>
      <c r="H254" s="38">
        <f t="shared" si="23"/>
        <v>4.1618726537365272E-3</v>
      </c>
      <c r="I254" s="38">
        <f t="shared" si="24"/>
        <v>1.460945823465967E-3</v>
      </c>
      <c r="Y254"/>
      <c r="Z254"/>
      <c r="AA254"/>
    </row>
    <row r="255" spans="1:27" x14ac:dyDescent="0.25">
      <c r="A255" s="4">
        <v>39447</v>
      </c>
      <c r="B255" s="5">
        <v>7158.14</v>
      </c>
      <c r="C255" s="5">
        <v>1359.77</v>
      </c>
      <c r="D255" s="5">
        <v>42879.62</v>
      </c>
      <c r="E255" s="5">
        <v>2306.23</v>
      </c>
      <c r="F255" s="38">
        <f t="shared" si="21"/>
        <v>-7.2562278961312912E-3</v>
      </c>
      <c r="G255" s="38">
        <f t="shared" si="22"/>
        <v>4.4665964554675636E-3</v>
      </c>
      <c r="H255" s="38">
        <f t="shared" si="23"/>
        <v>-1.4501285420692869E-2</v>
      </c>
      <c r="I255" s="38">
        <f t="shared" si="24"/>
        <v>-6.8620984256098656E-3</v>
      </c>
      <c r="Y255"/>
      <c r="Z255"/>
      <c r="AA255"/>
    </row>
    <row r="256" spans="1:27" x14ac:dyDescent="0.25">
      <c r="A256" s="4">
        <v>39449</v>
      </c>
      <c r="B256" s="5">
        <v>7098.28</v>
      </c>
      <c r="C256" s="5">
        <v>1333.51</v>
      </c>
      <c r="D256" s="5">
        <v>42421.91</v>
      </c>
      <c r="E256" s="5">
        <v>2273.41</v>
      </c>
      <c r="F256" s="38">
        <f t="shared" si="21"/>
        <v>-8.3976695104535422E-3</v>
      </c>
      <c r="G256" s="38">
        <f t="shared" si="22"/>
        <v>-1.9501004124468781E-2</v>
      </c>
      <c r="H256" s="38">
        <f t="shared" si="23"/>
        <v>-1.0731680728916702E-2</v>
      </c>
      <c r="I256" s="38">
        <f t="shared" si="24"/>
        <v>-1.4333249723592512E-2</v>
      </c>
      <c r="Y256"/>
      <c r="Z256"/>
      <c r="AA256"/>
    </row>
    <row r="257" spans="1:27" x14ac:dyDescent="0.25">
      <c r="A257" s="4">
        <v>39450</v>
      </c>
      <c r="B257" s="5">
        <v>7106</v>
      </c>
      <c r="C257" s="5">
        <v>1303.2</v>
      </c>
      <c r="D257" s="5">
        <v>42602.59</v>
      </c>
      <c r="E257" s="5">
        <v>2273.41</v>
      </c>
      <c r="F257" s="38">
        <f t="shared" si="21"/>
        <v>1.0869964208165149E-3</v>
      </c>
      <c r="G257" s="38">
        <f t="shared" si="22"/>
        <v>-2.2991785368732885E-2</v>
      </c>
      <c r="H257" s="38">
        <f t="shared" si="23"/>
        <v>4.2500754951952718E-3</v>
      </c>
      <c r="I257" s="38">
        <f t="shared" si="24"/>
        <v>0</v>
      </c>
      <c r="Y257"/>
      <c r="Z257"/>
      <c r="AA257"/>
    </row>
    <row r="258" spans="1:27" x14ac:dyDescent="0.25">
      <c r="A258" s="4">
        <v>39451</v>
      </c>
      <c r="B258" s="5">
        <v>6959.25</v>
      </c>
      <c r="C258" s="5">
        <v>1238.54</v>
      </c>
      <c r="D258" s="5">
        <v>41410.15</v>
      </c>
      <c r="E258" s="5">
        <v>2217.59</v>
      </c>
      <c r="F258" s="38">
        <f t="shared" si="21"/>
        <v>-2.0867787679574E-2</v>
      </c>
      <c r="G258" s="38">
        <f t="shared" si="22"/>
        <v>-5.0889511746332987E-2</v>
      </c>
      <c r="H258" s="38">
        <f t="shared" si="23"/>
        <v>-2.8389029684893242E-2</v>
      </c>
      <c r="I258" s="38">
        <f t="shared" si="24"/>
        <v>-2.4859886335013751E-2</v>
      </c>
      <c r="Y258"/>
      <c r="Z258"/>
      <c r="AA258"/>
    </row>
    <row r="259" spans="1:27" x14ac:dyDescent="0.25">
      <c r="A259" s="4">
        <v>39454</v>
      </c>
      <c r="B259" s="5">
        <v>6986.28</v>
      </c>
      <c r="C259" s="5">
        <v>1244.6099999999999</v>
      </c>
      <c r="D259" s="5">
        <v>41687.18</v>
      </c>
      <c r="E259" s="5">
        <v>2224.7600000000002</v>
      </c>
      <c r="F259" s="38">
        <f t="shared" si="21"/>
        <v>3.8765158225112502E-3</v>
      </c>
      <c r="G259" s="38">
        <f t="shared" si="22"/>
        <v>4.8889612712839396E-3</v>
      </c>
      <c r="H259" s="38">
        <f t="shared" si="23"/>
        <v>6.6676276200953663E-3</v>
      </c>
      <c r="I259" s="38">
        <f t="shared" si="24"/>
        <v>3.2280240080280924E-3</v>
      </c>
      <c r="Y259"/>
      <c r="Z259"/>
      <c r="AA259"/>
    </row>
    <row r="260" spans="1:27" x14ac:dyDescent="0.25">
      <c r="A260" s="4">
        <v>39455</v>
      </c>
      <c r="B260" s="5">
        <v>6835.66</v>
      </c>
      <c r="C260" s="5">
        <v>1232.48</v>
      </c>
      <c r="D260" s="5">
        <v>40289.99</v>
      </c>
      <c r="E260" s="5">
        <v>2184.67</v>
      </c>
      <c r="F260" s="38">
        <f t="shared" si="21"/>
        <v>-2.1795198413460073E-2</v>
      </c>
      <c r="G260" s="38">
        <f t="shared" si="22"/>
        <v>-9.7938282081305953E-3</v>
      </c>
      <c r="H260" s="38">
        <f t="shared" si="23"/>
        <v>-3.4090596481782552E-2</v>
      </c>
      <c r="I260" s="38">
        <f t="shared" si="24"/>
        <v>-1.8184257238669826E-2</v>
      </c>
      <c r="Y260"/>
      <c r="Z260"/>
      <c r="AA260"/>
    </row>
    <row r="261" spans="1:27" x14ac:dyDescent="0.25">
      <c r="A261" s="4">
        <v>39456</v>
      </c>
      <c r="B261" s="5">
        <v>6912.9</v>
      </c>
      <c r="C261" s="5">
        <v>1226.42</v>
      </c>
      <c r="D261" s="5">
        <v>41482.410000000003</v>
      </c>
      <c r="E261" s="5">
        <v>2214.6</v>
      </c>
      <c r="F261" s="38">
        <f t="shared" si="21"/>
        <v>1.1236204030405995E-2</v>
      </c>
      <c r="G261" s="38">
        <f t="shared" si="22"/>
        <v>-4.9290432870033249E-3</v>
      </c>
      <c r="H261" s="38">
        <f t="shared" si="23"/>
        <v>2.9166430960187163E-2</v>
      </c>
      <c r="I261" s="38">
        <f t="shared" si="24"/>
        <v>1.3607012888741825E-2</v>
      </c>
      <c r="Y261"/>
      <c r="Z261"/>
      <c r="AA261"/>
    </row>
    <row r="262" spans="1:27" x14ac:dyDescent="0.25">
      <c r="A262" s="4">
        <v>39457</v>
      </c>
      <c r="B262" s="5">
        <v>6936.07</v>
      </c>
      <c r="C262" s="5">
        <v>1262.79</v>
      </c>
      <c r="D262" s="5">
        <v>41349.919999999998</v>
      </c>
      <c r="E262" s="5">
        <v>2232.2399999999998</v>
      </c>
      <c r="F262" s="38">
        <f t="shared" ref="F262:F325" si="25">LN(B262/B261)</f>
        <v>3.346100340798611E-3</v>
      </c>
      <c r="G262" s="38">
        <f t="shared" ref="G262:G325" si="26">LN(C262/C261)</f>
        <v>2.9224202424471553E-2</v>
      </c>
      <c r="H262" s="38">
        <f t="shared" ref="H262:H325" si="27">LN(D262/D261)</f>
        <v>-3.1989951987860536E-3</v>
      </c>
      <c r="I262" s="38">
        <f t="shared" ref="I262:I325" si="28">LN(E262/E261)</f>
        <v>7.9337653383133137E-3</v>
      </c>
      <c r="Y262"/>
      <c r="Z262"/>
      <c r="AA262"/>
    </row>
    <row r="263" spans="1:27" x14ac:dyDescent="0.25">
      <c r="A263" s="4">
        <v>39458</v>
      </c>
      <c r="B263" s="5">
        <v>6791.25</v>
      </c>
      <c r="C263" s="5">
        <v>1224.4000000000001</v>
      </c>
      <c r="D263" s="5">
        <v>40844.04</v>
      </c>
      <c r="E263" s="5">
        <v>2202.0300000000002</v>
      </c>
      <c r="F263" s="38">
        <f t="shared" si="25"/>
        <v>-2.1100312815921222E-2</v>
      </c>
      <c r="G263" s="38">
        <f t="shared" si="26"/>
        <v>-3.0872630670866319E-2</v>
      </c>
      <c r="H263" s="38">
        <f t="shared" si="27"/>
        <v>-1.230957573525804E-2</v>
      </c>
      <c r="I263" s="38">
        <f t="shared" si="28"/>
        <v>-1.3625903434299631E-2</v>
      </c>
      <c r="Y263"/>
      <c r="Z263"/>
      <c r="AA263"/>
    </row>
    <row r="264" spans="1:27" x14ac:dyDescent="0.25">
      <c r="A264" s="4">
        <v>39461</v>
      </c>
      <c r="B264" s="5">
        <v>6847.25</v>
      </c>
      <c r="C264" s="5">
        <v>1248.6500000000001</v>
      </c>
      <c r="D264" s="5">
        <v>41422.199999999997</v>
      </c>
      <c r="E264" s="5">
        <v>2225.98</v>
      </c>
      <c r="F264" s="38">
        <f t="shared" si="25"/>
        <v>8.2120929299420529E-3</v>
      </c>
      <c r="G264" s="38">
        <f t="shared" si="26"/>
        <v>1.9612039604844863E-2</v>
      </c>
      <c r="H264" s="38">
        <f t="shared" si="27"/>
        <v>1.4056057965563928E-2</v>
      </c>
      <c r="I264" s="38">
        <f t="shared" si="28"/>
        <v>1.0817605901139948E-2</v>
      </c>
      <c r="Y264"/>
      <c r="Z264"/>
      <c r="AA264"/>
    </row>
    <row r="265" spans="1:27" x14ac:dyDescent="0.25">
      <c r="A265" s="4">
        <v>39462</v>
      </c>
      <c r="B265" s="5">
        <v>6667.67</v>
      </c>
      <c r="C265" s="5">
        <v>1206.22</v>
      </c>
      <c r="D265" s="5">
        <v>40952.46</v>
      </c>
      <c r="E265" s="5">
        <v>2170.5100000000002</v>
      </c>
      <c r="F265" s="38">
        <f t="shared" si="25"/>
        <v>-2.6576638251645357E-2</v>
      </c>
      <c r="G265" s="38">
        <f t="shared" si="26"/>
        <v>-3.4571464798503135E-2</v>
      </c>
      <c r="H265" s="38">
        <f t="shared" si="27"/>
        <v>-1.1405087239560427E-2</v>
      </c>
      <c r="I265" s="38">
        <f t="shared" si="28"/>
        <v>-2.5235105106769917E-2</v>
      </c>
      <c r="Y265"/>
      <c r="Z265"/>
      <c r="AA265"/>
    </row>
    <row r="266" spans="1:27" x14ac:dyDescent="0.25">
      <c r="A266" s="4">
        <v>39463</v>
      </c>
      <c r="B266" s="5">
        <v>6673.46</v>
      </c>
      <c r="C266" s="5">
        <v>1183.99</v>
      </c>
      <c r="D266" s="5">
        <v>40025</v>
      </c>
      <c r="E266" s="5">
        <v>2158.58</v>
      </c>
      <c r="F266" s="38">
        <f t="shared" si="25"/>
        <v>8.6799249591613134E-4</v>
      </c>
      <c r="G266" s="38">
        <f t="shared" si="26"/>
        <v>-1.8601412415261417E-2</v>
      </c>
      <c r="H266" s="38">
        <f t="shared" si="27"/>
        <v>-2.2907622872047288E-2</v>
      </c>
      <c r="I266" s="38">
        <f t="shared" si="28"/>
        <v>-5.5115648785916743E-3</v>
      </c>
      <c r="Y266"/>
      <c r="Z266"/>
      <c r="AA266"/>
    </row>
    <row r="267" spans="1:27" x14ac:dyDescent="0.25">
      <c r="A267" s="4">
        <v>39464</v>
      </c>
      <c r="B267" s="5">
        <v>6412.78</v>
      </c>
      <c r="C267" s="5">
        <v>1163.79</v>
      </c>
      <c r="D267" s="5">
        <v>39880.449999999997</v>
      </c>
      <c r="E267" s="5">
        <v>2095.86</v>
      </c>
      <c r="F267" s="38">
        <f t="shared" si="25"/>
        <v>-3.984559179684781E-2</v>
      </c>
      <c r="G267" s="38">
        <f t="shared" si="26"/>
        <v>-1.7208169818358255E-2</v>
      </c>
      <c r="H267" s="38">
        <f t="shared" si="27"/>
        <v>-3.6180300012484011E-3</v>
      </c>
      <c r="I267" s="38">
        <f t="shared" si="28"/>
        <v>-2.9486627766808118E-2</v>
      </c>
      <c r="Y267"/>
      <c r="Z267"/>
      <c r="AA267"/>
    </row>
    <row r="268" spans="1:27" x14ac:dyDescent="0.25">
      <c r="A268" s="4">
        <v>39465</v>
      </c>
      <c r="B268" s="5">
        <v>6625.19</v>
      </c>
      <c r="C268" s="5">
        <v>1196.1099999999999</v>
      </c>
      <c r="D268" s="5">
        <v>39760.01</v>
      </c>
      <c r="E268" s="5">
        <v>2083.2399999999998</v>
      </c>
      <c r="F268" s="38">
        <f t="shared" si="25"/>
        <v>3.2586176445366384E-2</v>
      </c>
      <c r="G268" s="38">
        <f t="shared" si="26"/>
        <v>2.7392703881464982E-2</v>
      </c>
      <c r="H268" s="38">
        <f t="shared" si="27"/>
        <v>-3.0245955841339154E-3</v>
      </c>
      <c r="I268" s="38">
        <f t="shared" si="28"/>
        <v>-6.0395962582042327E-3</v>
      </c>
      <c r="Y268"/>
      <c r="Z268"/>
      <c r="AA268"/>
    </row>
    <row r="269" spans="1:27" x14ac:dyDescent="0.25">
      <c r="A269" s="4">
        <v>39469</v>
      </c>
      <c r="B269" s="5">
        <v>6574.98</v>
      </c>
      <c r="C269" s="5">
        <v>1198.1400000000001</v>
      </c>
      <c r="D269" s="5">
        <v>38531.43</v>
      </c>
      <c r="E269" s="5">
        <v>2060.15</v>
      </c>
      <c r="F269" s="38">
        <f t="shared" si="25"/>
        <v>-7.6075144722203792E-3</v>
      </c>
      <c r="G269" s="38">
        <f t="shared" si="26"/>
        <v>1.6957297579105965E-3</v>
      </c>
      <c r="H269" s="38">
        <f t="shared" si="27"/>
        <v>-3.1387361410843147E-2</v>
      </c>
      <c r="I269" s="38">
        <f t="shared" si="28"/>
        <v>-1.114557839210234E-2</v>
      </c>
      <c r="Y269"/>
      <c r="Z269"/>
      <c r="AA269"/>
    </row>
    <row r="270" spans="1:27" x14ac:dyDescent="0.25">
      <c r="A270" s="4">
        <v>39470</v>
      </c>
      <c r="B270" s="5">
        <v>6679.25</v>
      </c>
      <c r="C270" s="5">
        <v>1272.8900000000001</v>
      </c>
      <c r="D270" s="5">
        <v>38459.160000000003</v>
      </c>
      <c r="E270" s="5">
        <v>2104.37</v>
      </c>
      <c r="F270" s="38">
        <f t="shared" si="25"/>
        <v>1.5734169561985825E-2</v>
      </c>
      <c r="G270" s="38">
        <f t="shared" si="26"/>
        <v>6.0519551485499291E-2</v>
      </c>
      <c r="H270" s="38">
        <f t="shared" si="27"/>
        <v>-1.8773728380694734E-3</v>
      </c>
      <c r="I270" s="38">
        <f t="shared" si="28"/>
        <v>2.1237339243455042E-2</v>
      </c>
      <c r="Y270"/>
      <c r="Z270"/>
      <c r="AA270"/>
    </row>
    <row r="271" spans="1:27" x14ac:dyDescent="0.25">
      <c r="A271" s="4">
        <v>39471</v>
      </c>
      <c r="B271" s="5">
        <v>6690.84</v>
      </c>
      <c r="C271" s="5">
        <v>1264.81</v>
      </c>
      <c r="D271" s="5">
        <v>40049.089999999997</v>
      </c>
      <c r="E271" s="5">
        <v>2125.6</v>
      </c>
      <c r="F271" s="38">
        <f t="shared" si="25"/>
        <v>1.7337210000966036E-3</v>
      </c>
      <c r="G271" s="38">
        <f t="shared" si="26"/>
        <v>-6.3679925164858613E-3</v>
      </c>
      <c r="H271" s="38">
        <f t="shared" si="27"/>
        <v>4.0509052609742663E-2</v>
      </c>
      <c r="I271" s="38">
        <f t="shared" si="28"/>
        <v>1.0037980535463592E-2</v>
      </c>
      <c r="Y271"/>
      <c r="Z271"/>
      <c r="AA271"/>
    </row>
    <row r="272" spans="1:27" x14ac:dyDescent="0.25">
      <c r="A272" s="4">
        <v>39472</v>
      </c>
      <c r="B272" s="5">
        <v>6565.33</v>
      </c>
      <c r="C272" s="5">
        <v>1329.47</v>
      </c>
      <c r="D272" s="5">
        <v>39675.69</v>
      </c>
      <c r="E272" s="5">
        <v>2091.88</v>
      </c>
      <c r="F272" s="38">
        <f t="shared" si="25"/>
        <v>-1.8936653739633054E-2</v>
      </c>
      <c r="G272" s="38">
        <f t="shared" si="26"/>
        <v>4.9858453302102382E-2</v>
      </c>
      <c r="H272" s="38">
        <f t="shared" si="27"/>
        <v>-9.3672940926325041E-3</v>
      </c>
      <c r="I272" s="38">
        <f t="shared" si="28"/>
        <v>-1.5990932282689909E-2</v>
      </c>
      <c r="Y272"/>
      <c r="Z272"/>
      <c r="AA272"/>
    </row>
    <row r="273" spans="1:27" x14ac:dyDescent="0.25">
      <c r="A273" s="4">
        <v>39475</v>
      </c>
      <c r="B273" s="5">
        <v>6704.36</v>
      </c>
      <c r="C273" s="5">
        <v>1347.65</v>
      </c>
      <c r="D273" s="5">
        <v>39410.699999999997</v>
      </c>
      <c r="E273" s="5">
        <v>2128.64</v>
      </c>
      <c r="F273" s="38">
        <f t="shared" si="25"/>
        <v>2.0955287965480334E-2</v>
      </c>
      <c r="G273" s="38">
        <f t="shared" si="26"/>
        <v>1.358196828754972E-2</v>
      </c>
      <c r="H273" s="38">
        <f t="shared" si="27"/>
        <v>-6.701304527080924E-3</v>
      </c>
      <c r="I273" s="38">
        <f t="shared" si="28"/>
        <v>1.7420094961539595E-2</v>
      </c>
      <c r="Y273"/>
      <c r="Z273"/>
      <c r="AA273"/>
    </row>
    <row r="274" spans="1:27" x14ac:dyDescent="0.25">
      <c r="A274" s="4">
        <v>39476</v>
      </c>
      <c r="B274" s="5">
        <v>6712.08</v>
      </c>
      <c r="C274" s="5">
        <v>1351.69</v>
      </c>
      <c r="D274" s="5">
        <v>39266.17</v>
      </c>
      <c r="E274" s="5">
        <v>2141.85</v>
      </c>
      <c r="F274" s="38">
        <f t="shared" si="25"/>
        <v>1.1508270229708233E-3</v>
      </c>
      <c r="G274" s="38">
        <f t="shared" si="26"/>
        <v>2.9933265291028108E-3</v>
      </c>
      <c r="H274" s="38">
        <f t="shared" si="27"/>
        <v>-3.6740191260059762E-3</v>
      </c>
      <c r="I274" s="38">
        <f t="shared" si="28"/>
        <v>6.1866634199604364E-3</v>
      </c>
      <c r="Y274"/>
      <c r="Z274"/>
      <c r="AA274"/>
    </row>
    <row r="275" spans="1:27" x14ac:dyDescent="0.25">
      <c r="A275" s="4">
        <v>39477</v>
      </c>
      <c r="B275" s="5">
        <v>6746.03</v>
      </c>
      <c r="C275" s="5">
        <v>1363.81</v>
      </c>
      <c r="D275" s="5">
        <v>38784.379999999997</v>
      </c>
      <c r="E275" s="5">
        <v>2131.7800000000002</v>
      </c>
      <c r="F275" s="38">
        <f t="shared" si="25"/>
        <v>5.0452956643140187E-3</v>
      </c>
      <c r="G275" s="38">
        <f t="shared" si="26"/>
        <v>8.9265921419853633E-3</v>
      </c>
      <c r="H275" s="38">
        <f t="shared" si="27"/>
        <v>-1.2345745658870878E-2</v>
      </c>
      <c r="I275" s="38">
        <f t="shared" si="28"/>
        <v>-4.7126300765141134E-3</v>
      </c>
      <c r="Y275"/>
      <c r="Z275"/>
      <c r="AA275"/>
    </row>
    <row r="276" spans="1:27" x14ac:dyDescent="0.25">
      <c r="A276" s="4">
        <v>39478</v>
      </c>
      <c r="B276" s="5">
        <v>6827.94</v>
      </c>
      <c r="C276" s="5">
        <v>1341.59</v>
      </c>
      <c r="D276" s="5">
        <v>39266.17</v>
      </c>
      <c r="E276" s="5">
        <v>2167.9</v>
      </c>
      <c r="F276" s="38">
        <f t="shared" si="25"/>
        <v>1.2068833838042463E-2</v>
      </c>
      <c r="G276" s="38">
        <f t="shared" si="26"/>
        <v>-1.6426775818413227E-2</v>
      </c>
      <c r="H276" s="38">
        <f t="shared" si="27"/>
        <v>1.2345745658870829E-2</v>
      </c>
      <c r="I276" s="38">
        <f t="shared" si="28"/>
        <v>1.6801645566570628E-2</v>
      </c>
      <c r="Y276"/>
      <c r="Z276"/>
      <c r="AA276"/>
    </row>
    <row r="277" spans="1:27" x14ac:dyDescent="0.25">
      <c r="A277" s="4">
        <v>39479</v>
      </c>
      <c r="B277" s="5">
        <v>6982.42</v>
      </c>
      <c r="C277" s="5">
        <v>1384.02</v>
      </c>
      <c r="D277" s="5">
        <v>36676.300000000003</v>
      </c>
      <c r="E277" s="5">
        <v>2194.4299999999998</v>
      </c>
      <c r="F277" s="38">
        <f t="shared" si="25"/>
        <v>2.2372544009731838E-2</v>
      </c>
      <c r="G277" s="38">
        <f t="shared" si="26"/>
        <v>3.1136830245558279E-2</v>
      </c>
      <c r="H277" s="38">
        <f t="shared" si="27"/>
        <v>-6.8232564022239067E-2</v>
      </c>
      <c r="I277" s="38">
        <f t="shared" si="28"/>
        <v>1.2163374658433652E-2</v>
      </c>
      <c r="Y277"/>
      <c r="Z277"/>
      <c r="AA277"/>
    </row>
    <row r="278" spans="1:27" x14ac:dyDescent="0.25">
      <c r="A278" s="4">
        <v>39482</v>
      </c>
      <c r="B278" s="5">
        <v>6829.87</v>
      </c>
      <c r="C278" s="5">
        <v>1349.67</v>
      </c>
      <c r="D278" s="5">
        <v>36363.360000000001</v>
      </c>
      <c r="E278" s="5">
        <v>2171.5100000000002</v>
      </c>
      <c r="F278" s="38">
        <f t="shared" si="25"/>
        <v>-2.2089921830503092E-2</v>
      </c>
      <c r="G278" s="38">
        <f t="shared" si="26"/>
        <v>-2.5132189833636232E-2</v>
      </c>
      <c r="H278" s="38">
        <f t="shared" si="27"/>
        <v>-8.5690956095363924E-3</v>
      </c>
      <c r="I278" s="38">
        <f t="shared" si="28"/>
        <v>-1.0499553616957041E-2</v>
      </c>
      <c r="Y278"/>
      <c r="Z278"/>
      <c r="AA278"/>
    </row>
    <row r="279" spans="1:27" x14ac:dyDescent="0.25">
      <c r="A279" s="4">
        <v>39483</v>
      </c>
      <c r="B279" s="5">
        <v>6605.88</v>
      </c>
      <c r="C279" s="5">
        <v>1299.1600000000001</v>
      </c>
      <c r="D279" s="5">
        <v>35014.339999999997</v>
      </c>
      <c r="E279" s="5">
        <v>2102.23</v>
      </c>
      <c r="F279" s="38">
        <f t="shared" si="25"/>
        <v>-3.3345478227254671E-2</v>
      </c>
      <c r="G279" s="38">
        <f t="shared" si="26"/>
        <v>-3.8142216350509822E-2</v>
      </c>
      <c r="H279" s="38">
        <f t="shared" si="27"/>
        <v>-3.780398241558279E-2</v>
      </c>
      <c r="I279" s="38">
        <f t="shared" si="28"/>
        <v>-3.2424092024557906E-2</v>
      </c>
      <c r="Y279"/>
      <c r="Z279"/>
      <c r="AA279"/>
    </row>
    <row r="280" spans="1:27" x14ac:dyDescent="0.25">
      <c r="A280" s="4">
        <v>39484</v>
      </c>
      <c r="B280" s="5">
        <v>6603.95</v>
      </c>
      <c r="C280" s="5">
        <v>1274.9100000000001</v>
      </c>
      <c r="D280" s="5">
        <v>34351.870000000003</v>
      </c>
      <c r="E280" s="5">
        <v>2087.0500000000002</v>
      </c>
      <c r="F280" s="38">
        <f t="shared" si="25"/>
        <v>-2.9220663910630953E-4</v>
      </c>
      <c r="G280" s="38">
        <f t="shared" si="26"/>
        <v>-1.8842313890342213E-2</v>
      </c>
      <c r="H280" s="38">
        <f t="shared" si="27"/>
        <v>-1.9101235086140141E-2</v>
      </c>
      <c r="I280" s="38">
        <f t="shared" si="28"/>
        <v>-7.2471004269608905E-3</v>
      </c>
      <c r="Y280"/>
      <c r="Z280"/>
      <c r="AA280"/>
    </row>
    <row r="281" spans="1:27" x14ac:dyDescent="0.25">
      <c r="A281" s="4">
        <v>39485</v>
      </c>
      <c r="B281" s="5">
        <v>6609.74</v>
      </c>
      <c r="C281" s="5">
        <v>1246.6300000000001</v>
      </c>
      <c r="D281" s="5">
        <v>33870.089999999997</v>
      </c>
      <c r="E281" s="5">
        <v>2104.02</v>
      </c>
      <c r="F281" s="38">
        <f t="shared" si="25"/>
        <v>8.7636388784165025E-4</v>
      </c>
      <c r="G281" s="38">
        <f t="shared" si="26"/>
        <v>-2.2431677322537997E-2</v>
      </c>
      <c r="H281" s="38">
        <f t="shared" si="27"/>
        <v>-1.4124132734080945E-2</v>
      </c>
      <c r="I281" s="38">
        <f t="shared" si="28"/>
        <v>8.098214891415342E-3</v>
      </c>
      <c r="Y281"/>
      <c r="Z281"/>
      <c r="AA281"/>
    </row>
    <row r="282" spans="1:27" x14ac:dyDescent="0.25">
      <c r="A282" s="4">
        <v>39486</v>
      </c>
      <c r="B282" s="5">
        <v>6534.43</v>
      </c>
      <c r="C282" s="5">
        <v>1228.44</v>
      </c>
      <c r="D282" s="5">
        <v>34400.06</v>
      </c>
      <c r="E282" s="5">
        <v>2095.21</v>
      </c>
      <c r="F282" s="38">
        <f t="shared" si="25"/>
        <v>-1.1459198123287983E-2</v>
      </c>
      <c r="G282" s="38">
        <f t="shared" si="26"/>
        <v>-1.4698838823547968E-2</v>
      </c>
      <c r="H282" s="38">
        <f t="shared" si="27"/>
        <v>1.5525984518950455E-2</v>
      </c>
      <c r="I282" s="38">
        <f t="shared" si="28"/>
        <v>-4.1960135196801333E-3</v>
      </c>
      <c r="Y282"/>
      <c r="Z282"/>
      <c r="AA282"/>
    </row>
    <row r="283" spans="1:27" x14ac:dyDescent="0.25">
      <c r="A283" s="4">
        <v>39489</v>
      </c>
      <c r="B283" s="5">
        <v>6567.26</v>
      </c>
      <c r="C283" s="5">
        <v>1291.08</v>
      </c>
      <c r="D283" s="5">
        <v>33978.480000000003</v>
      </c>
      <c r="E283" s="5">
        <v>2107.65</v>
      </c>
      <c r="F283" s="38">
        <f t="shared" si="25"/>
        <v>5.0115776992002252E-3</v>
      </c>
      <c r="G283" s="38">
        <f t="shared" si="26"/>
        <v>4.9734005674138174E-2</v>
      </c>
      <c r="H283" s="38">
        <f t="shared" si="27"/>
        <v>-1.2330925516015548E-2</v>
      </c>
      <c r="I283" s="38">
        <f t="shared" si="28"/>
        <v>5.9197957242954746E-3</v>
      </c>
      <c r="Y283"/>
      <c r="Z283"/>
      <c r="AA283"/>
    </row>
    <row r="284" spans="1:27" x14ac:dyDescent="0.25">
      <c r="A284" s="4">
        <v>39490</v>
      </c>
      <c r="B284" s="5">
        <v>6636.77</v>
      </c>
      <c r="C284" s="5">
        <v>1305.22</v>
      </c>
      <c r="D284" s="5">
        <v>34135.07</v>
      </c>
      <c r="E284" s="5">
        <v>2123.06</v>
      </c>
      <c r="F284" s="38">
        <f t="shared" si="25"/>
        <v>1.0528701028091527E-2</v>
      </c>
      <c r="G284" s="38">
        <f t="shared" si="26"/>
        <v>1.0892531530042923E-2</v>
      </c>
      <c r="H284" s="38">
        <f t="shared" si="27"/>
        <v>4.5979185013974889E-3</v>
      </c>
      <c r="I284" s="38">
        <f t="shared" si="28"/>
        <v>7.2848614769842387E-3</v>
      </c>
      <c r="Y284"/>
      <c r="Z284"/>
      <c r="AA284"/>
    </row>
    <row r="285" spans="1:27" x14ac:dyDescent="0.25">
      <c r="A285" s="4">
        <v>39491</v>
      </c>
      <c r="B285" s="5">
        <v>6754.56</v>
      </c>
      <c r="C285" s="5">
        <v>1329.47</v>
      </c>
      <c r="D285" s="5">
        <v>34881.85</v>
      </c>
      <c r="E285" s="5">
        <v>2152.7600000000002</v>
      </c>
      <c r="F285" s="38">
        <f t="shared" si="25"/>
        <v>1.7592433002979749E-2</v>
      </c>
      <c r="G285" s="38">
        <f t="shared" si="26"/>
        <v>1.840875763061018E-2</v>
      </c>
      <c r="H285" s="38">
        <f t="shared" si="27"/>
        <v>2.1641335075826999E-2</v>
      </c>
      <c r="I285" s="38">
        <f t="shared" si="28"/>
        <v>1.3892295589271205E-2</v>
      </c>
      <c r="Y285"/>
      <c r="Z285"/>
      <c r="AA285"/>
    </row>
    <row r="286" spans="1:27" x14ac:dyDescent="0.25">
      <c r="A286" s="4">
        <v>39492</v>
      </c>
      <c r="B286" s="5">
        <v>6640.64</v>
      </c>
      <c r="C286" s="5">
        <v>1305.22</v>
      </c>
      <c r="D286" s="5">
        <v>34327.79</v>
      </c>
      <c r="E286" s="5">
        <v>2123.94</v>
      </c>
      <c r="F286" s="38">
        <f t="shared" si="25"/>
        <v>-1.7009487969333402E-2</v>
      </c>
      <c r="G286" s="38">
        <f t="shared" si="26"/>
        <v>-1.8408757630610222E-2</v>
      </c>
      <c r="H286" s="38">
        <f t="shared" si="27"/>
        <v>-1.6011406409713724E-2</v>
      </c>
      <c r="I286" s="38">
        <f t="shared" si="28"/>
        <v>-1.3477885411454293E-2</v>
      </c>
      <c r="Y286"/>
      <c r="Z286"/>
      <c r="AA286"/>
    </row>
    <row r="287" spans="1:27" x14ac:dyDescent="0.25">
      <c r="A287" s="4">
        <v>39493</v>
      </c>
      <c r="B287" s="5">
        <v>6636.77</v>
      </c>
      <c r="C287" s="5">
        <v>1303.2</v>
      </c>
      <c r="D287" s="5">
        <v>34231.43</v>
      </c>
      <c r="E287" s="5">
        <v>2125.85</v>
      </c>
      <c r="F287" s="38">
        <f t="shared" si="25"/>
        <v>-5.8294503364641668E-4</v>
      </c>
      <c r="G287" s="38">
        <f t="shared" si="26"/>
        <v>-1.5488306360255158E-3</v>
      </c>
      <c r="H287" s="38">
        <f t="shared" si="27"/>
        <v>-2.811002326190856E-3</v>
      </c>
      <c r="I287" s="38">
        <f t="shared" si="28"/>
        <v>8.9886800458413867E-4</v>
      </c>
      <c r="Y287"/>
      <c r="Z287"/>
      <c r="AA287"/>
    </row>
    <row r="288" spans="1:27" x14ac:dyDescent="0.25">
      <c r="A288" s="4">
        <v>39497</v>
      </c>
      <c r="B288" s="5">
        <v>6619.39</v>
      </c>
      <c r="C288" s="5">
        <v>1309.26</v>
      </c>
      <c r="D288" s="5">
        <v>34062.800000000003</v>
      </c>
      <c r="E288" s="5">
        <v>2124.12</v>
      </c>
      <c r="F288" s="38">
        <f t="shared" si="25"/>
        <v>-2.6221786638784888E-3</v>
      </c>
      <c r="G288" s="38">
        <f t="shared" si="26"/>
        <v>4.6393138032570988E-3</v>
      </c>
      <c r="H288" s="38">
        <f t="shared" si="27"/>
        <v>-4.9383481650542632E-3</v>
      </c>
      <c r="I288" s="38">
        <f t="shared" si="28"/>
        <v>-8.1412343877870785E-4</v>
      </c>
      <c r="Y288"/>
      <c r="Z288"/>
      <c r="AA288"/>
    </row>
    <row r="289" spans="1:27" x14ac:dyDescent="0.25">
      <c r="A289" s="4">
        <v>39498</v>
      </c>
      <c r="B289" s="5">
        <v>6634.84</v>
      </c>
      <c r="C289" s="5">
        <v>1295.1199999999999</v>
      </c>
      <c r="D289" s="5">
        <v>34123.25</v>
      </c>
      <c r="E289" s="5">
        <v>2141.9499999999998</v>
      </c>
      <c r="F289" s="38">
        <f t="shared" si="25"/>
        <v>2.3313322611277164E-3</v>
      </c>
      <c r="G289" s="38">
        <f t="shared" si="26"/>
        <v>-1.0858737157842194E-2</v>
      </c>
      <c r="H289" s="38">
        <f t="shared" si="27"/>
        <v>1.7730904147444224E-3</v>
      </c>
      <c r="I289" s="38">
        <f t="shared" si="28"/>
        <v>8.3590301237826924E-3</v>
      </c>
      <c r="Y289"/>
      <c r="Z289"/>
      <c r="AA289"/>
    </row>
    <row r="290" spans="1:27" x14ac:dyDescent="0.25">
      <c r="A290" s="4">
        <v>39499</v>
      </c>
      <c r="B290" s="5">
        <v>6565.32</v>
      </c>
      <c r="C290" s="5">
        <v>1258.75</v>
      </c>
      <c r="D290" s="5">
        <v>33978.15</v>
      </c>
      <c r="E290" s="5">
        <v>2115.13</v>
      </c>
      <c r="F290" s="38">
        <f t="shared" si="25"/>
        <v>-1.0533303046612444E-2</v>
      </c>
      <c r="G290" s="38">
        <f t="shared" si="26"/>
        <v>-2.8484189900478286E-2</v>
      </c>
      <c r="H290" s="38">
        <f t="shared" si="27"/>
        <v>-4.2612991676683424E-3</v>
      </c>
      <c r="I290" s="38">
        <f t="shared" si="28"/>
        <v>-1.260035275236957E-2</v>
      </c>
      <c r="Y290"/>
      <c r="Z290"/>
      <c r="AA290"/>
    </row>
    <row r="291" spans="1:27" x14ac:dyDescent="0.25">
      <c r="A291" s="4">
        <v>39500</v>
      </c>
      <c r="B291" s="5">
        <v>6538.04</v>
      </c>
      <c r="C291" s="5">
        <v>1262.79</v>
      </c>
      <c r="D291" s="5">
        <v>33470.300000000003</v>
      </c>
      <c r="E291" s="5">
        <v>2132.02</v>
      </c>
      <c r="F291" s="38">
        <f t="shared" si="25"/>
        <v>-4.163823540487022E-3</v>
      </c>
      <c r="G291" s="38">
        <f t="shared" si="26"/>
        <v>3.204393709351805E-3</v>
      </c>
      <c r="H291" s="38">
        <f t="shared" si="27"/>
        <v>-1.5059192537466137E-2</v>
      </c>
      <c r="I291" s="38">
        <f t="shared" si="28"/>
        <v>7.95361079229597E-3</v>
      </c>
      <c r="Y291"/>
      <c r="Z291"/>
      <c r="AA291"/>
    </row>
    <row r="292" spans="1:27" x14ac:dyDescent="0.25">
      <c r="A292" s="4">
        <v>39503</v>
      </c>
      <c r="B292" s="5">
        <v>6666.66</v>
      </c>
      <c r="C292" s="5">
        <v>1305.22</v>
      </c>
      <c r="D292" s="5">
        <v>33663.769999999997</v>
      </c>
      <c r="E292" s="5">
        <v>2161.5100000000002</v>
      </c>
      <c r="F292" s="38">
        <f t="shared" si="25"/>
        <v>1.9481558523154613E-2</v>
      </c>
      <c r="G292" s="38">
        <f t="shared" si="26"/>
        <v>3.3048050181736954E-2</v>
      </c>
      <c r="H292" s="38">
        <f t="shared" si="27"/>
        <v>5.7637064338322275E-3</v>
      </c>
      <c r="I292" s="38">
        <f t="shared" si="28"/>
        <v>1.3737164409050326E-2</v>
      </c>
      <c r="Y292"/>
      <c r="Z292"/>
      <c r="AA292"/>
    </row>
    <row r="293" spans="1:27" x14ac:dyDescent="0.25">
      <c r="A293" s="4">
        <v>39504</v>
      </c>
      <c r="B293" s="5">
        <v>6614.04</v>
      </c>
      <c r="C293" s="5">
        <v>1317.34</v>
      </c>
      <c r="D293" s="5">
        <v>34316.720000000001</v>
      </c>
      <c r="E293" s="5">
        <v>2176.48</v>
      </c>
      <c r="F293" s="38">
        <f t="shared" si="25"/>
        <v>-7.9243225666261515E-3</v>
      </c>
      <c r="G293" s="38">
        <f t="shared" si="26"/>
        <v>9.2429429917273674E-3</v>
      </c>
      <c r="H293" s="38">
        <f t="shared" si="27"/>
        <v>1.9210514089412205E-2</v>
      </c>
      <c r="I293" s="38">
        <f t="shared" si="28"/>
        <v>6.9018413712950855E-3</v>
      </c>
      <c r="Y293"/>
      <c r="Z293"/>
      <c r="AA293"/>
    </row>
    <row r="294" spans="1:27" x14ac:dyDescent="0.25">
      <c r="A294" s="4">
        <v>39505</v>
      </c>
      <c r="B294" s="5">
        <v>6629.63</v>
      </c>
      <c r="C294" s="5">
        <v>1333.51</v>
      </c>
      <c r="D294" s="5">
        <v>34171.629999999997</v>
      </c>
      <c r="E294" s="5">
        <v>2175</v>
      </c>
      <c r="F294" s="38">
        <f t="shared" si="25"/>
        <v>2.3543333835910063E-3</v>
      </c>
      <c r="G294" s="38">
        <f t="shared" si="26"/>
        <v>1.2200011740980026E-2</v>
      </c>
      <c r="H294" s="38">
        <f t="shared" si="27"/>
        <v>-4.2369313043629569E-3</v>
      </c>
      <c r="I294" s="38">
        <f t="shared" si="28"/>
        <v>-6.802283623354267E-4</v>
      </c>
      <c r="Y294"/>
      <c r="Z294"/>
      <c r="AA294"/>
    </row>
    <row r="295" spans="1:27" x14ac:dyDescent="0.25">
      <c r="A295" s="4">
        <v>39506</v>
      </c>
      <c r="B295" s="5">
        <v>6596.51</v>
      </c>
      <c r="C295" s="5">
        <v>1337.55</v>
      </c>
      <c r="D295" s="5">
        <v>33772.589999999997</v>
      </c>
      <c r="E295" s="5">
        <v>2155.81</v>
      </c>
      <c r="F295" s="38">
        <f t="shared" si="25"/>
        <v>-5.0082744063700401E-3</v>
      </c>
      <c r="G295" s="38">
        <f t="shared" si="26"/>
        <v>3.025018592429742E-3</v>
      </c>
      <c r="H295" s="38">
        <f t="shared" si="27"/>
        <v>-1.1746240904397577E-2</v>
      </c>
      <c r="I295" s="38">
        <f t="shared" si="28"/>
        <v>-8.8621415367895907E-3</v>
      </c>
      <c r="Y295"/>
      <c r="Z295"/>
      <c r="AA295"/>
    </row>
    <row r="296" spans="1:27" x14ac:dyDescent="0.25">
      <c r="A296" s="4">
        <v>39507</v>
      </c>
      <c r="B296" s="5">
        <v>6458.15</v>
      </c>
      <c r="C296" s="5">
        <v>1319.36</v>
      </c>
      <c r="D296" s="5">
        <v>32889.760000000002</v>
      </c>
      <c r="E296" s="5">
        <v>2097.48</v>
      </c>
      <c r="F296" s="38">
        <f t="shared" si="25"/>
        <v>-2.119782222437059E-2</v>
      </c>
      <c r="G296" s="38">
        <f t="shared" si="26"/>
        <v>-1.3692811730462977E-2</v>
      </c>
      <c r="H296" s="38">
        <f t="shared" si="27"/>
        <v>-2.6488163624654917E-2</v>
      </c>
      <c r="I296" s="38">
        <f t="shared" si="28"/>
        <v>-2.7429898850999446E-2</v>
      </c>
      <c r="Y296"/>
      <c r="Z296"/>
      <c r="AA296"/>
    </row>
    <row r="297" spans="1:27" x14ac:dyDescent="0.25">
      <c r="A297" s="4">
        <v>39510</v>
      </c>
      <c r="B297" s="5">
        <v>6508.81</v>
      </c>
      <c r="C297" s="5">
        <v>1248.6500000000001</v>
      </c>
      <c r="D297" s="5">
        <v>32635.95</v>
      </c>
      <c r="E297" s="5">
        <v>2098.64</v>
      </c>
      <c r="F297" s="38">
        <f t="shared" si="25"/>
        <v>7.8137447407775895E-3</v>
      </c>
      <c r="G297" s="38">
        <f t="shared" si="26"/>
        <v>-5.5083802842432632E-2</v>
      </c>
      <c r="H297" s="38">
        <f t="shared" si="27"/>
        <v>-7.7469216086828874E-3</v>
      </c>
      <c r="I297" s="38">
        <f t="shared" si="28"/>
        <v>5.5289173310087744E-4</v>
      </c>
      <c r="Y297"/>
      <c r="Z297"/>
      <c r="AA297"/>
    </row>
    <row r="298" spans="1:27" x14ac:dyDescent="0.25">
      <c r="A298" s="4">
        <v>39511</v>
      </c>
      <c r="B298" s="5">
        <v>6532.2</v>
      </c>
      <c r="C298" s="5">
        <v>1238.54</v>
      </c>
      <c r="D298" s="5">
        <v>33361.47</v>
      </c>
      <c r="E298" s="5">
        <v>2091.42</v>
      </c>
      <c r="F298" s="38">
        <f t="shared" si="25"/>
        <v>3.5871493206690174E-3</v>
      </c>
      <c r="G298" s="38">
        <f t="shared" si="26"/>
        <v>-8.1297011346000286E-3</v>
      </c>
      <c r="H298" s="38">
        <f t="shared" si="27"/>
        <v>2.198719975304118E-2</v>
      </c>
      <c r="I298" s="38">
        <f t="shared" si="28"/>
        <v>-3.446254777161185E-3</v>
      </c>
      <c r="Y298"/>
      <c r="Z298"/>
      <c r="AA298"/>
    </row>
    <row r="299" spans="1:27" x14ac:dyDescent="0.25">
      <c r="A299" s="4">
        <v>39512</v>
      </c>
      <c r="B299" s="5">
        <v>6561.43</v>
      </c>
      <c r="C299" s="5">
        <v>1236.52</v>
      </c>
      <c r="D299" s="5">
        <v>34002.21</v>
      </c>
      <c r="E299" s="5">
        <v>2103.42</v>
      </c>
      <c r="F299" s="38">
        <f t="shared" si="25"/>
        <v>4.4647738719341308E-3</v>
      </c>
      <c r="G299" s="38">
        <f t="shared" si="26"/>
        <v>-1.6322840242249366E-3</v>
      </c>
      <c r="H299" s="38">
        <f t="shared" si="27"/>
        <v>1.9023881235828016E-2</v>
      </c>
      <c r="I299" s="38">
        <f t="shared" si="28"/>
        <v>5.7213303647354573E-3</v>
      </c>
      <c r="Y299"/>
      <c r="Z299"/>
      <c r="AA299"/>
    </row>
    <row r="300" spans="1:27" x14ac:dyDescent="0.25">
      <c r="A300" s="4">
        <v>39513</v>
      </c>
      <c r="B300" s="5">
        <v>6403.58</v>
      </c>
      <c r="C300" s="5">
        <v>1200.1600000000001</v>
      </c>
      <c r="D300" s="5">
        <v>33337.29</v>
      </c>
      <c r="E300" s="5">
        <v>2057.44</v>
      </c>
      <c r="F300" s="38">
        <f t="shared" si="25"/>
        <v>-2.435135803123727E-2</v>
      </c>
      <c r="G300" s="38">
        <f t="shared" si="26"/>
        <v>-2.9846101295951229E-2</v>
      </c>
      <c r="H300" s="38">
        <f t="shared" si="27"/>
        <v>-1.974893222805878E-2</v>
      </c>
      <c r="I300" s="38">
        <f t="shared" si="28"/>
        <v>-2.2102099933541727E-2</v>
      </c>
      <c r="Y300"/>
      <c r="Z300"/>
      <c r="AA300"/>
    </row>
    <row r="301" spans="1:27" x14ac:dyDescent="0.25">
      <c r="A301" s="4">
        <v>39514</v>
      </c>
      <c r="B301" s="5">
        <v>6280.81</v>
      </c>
      <c r="C301" s="5">
        <v>1167.83</v>
      </c>
      <c r="D301" s="5">
        <v>33700.050000000003</v>
      </c>
      <c r="E301" s="5">
        <v>2040.17</v>
      </c>
      <c r="F301" s="38">
        <f t="shared" si="25"/>
        <v>-1.9358255919242173E-2</v>
      </c>
      <c r="G301" s="38">
        <f t="shared" si="26"/>
        <v>-2.7307555371489448E-2</v>
      </c>
      <c r="H301" s="38">
        <f t="shared" si="27"/>
        <v>1.0822730761046583E-2</v>
      </c>
      <c r="I301" s="38">
        <f t="shared" si="28"/>
        <v>-8.4293538225626938E-3</v>
      </c>
      <c r="Y301"/>
      <c r="Z301"/>
      <c r="AA301"/>
    </row>
    <row r="302" spans="1:27" x14ac:dyDescent="0.25">
      <c r="A302" s="4">
        <v>39517</v>
      </c>
      <c r="B302" s="5">
        <v>6177.53</v>
      </c>
      <c r="C302" s="5">
        <v>1131.46</v>
      </c>
      <c r="D302" s="5">
        <v>33917.69</v>
      </c>
      <c r="E302" s="5">
        <v>2008.71</v>
      </c>
      <c r="F302" s="38">
        <f t="shared" si="25"/>
        <v>-1.6580437852202805E-2</v>
      </c>
      <c r="G302" s="38">
        <f t="shared" si="26"/>
        <v>-3.1638491704695994E-2</v>
      </c>
      <c r="H302" s="38">
        <f t="shared" si="27"/>
        <v>6.437386152860658E-3</v>
      </c>
      <c r="I302" s="38">
        <f t="shared" si="28"/>
        <v>-1.5540412727252753E-2</v>
      </c>
      <c r="Y302"/>
      <c r="Z302"/>
      <c r="AA302"/>
    </row>
    <row r="303" spans="1:27" x14ac:dyDescent="0.25">
      <c r="A303" s="4">
        <v>39518</v>
      </c>
      <c r="B303" s="5">
        <v>6508.81</v>
      </c>
      <c r="C303" s="5">
        <v>1192.07</v>
      </c>
      <c r="D303" s="5">
        <v>35405</v>
      </c>
      <c r="E303" s="5">
        <v>2083.36</v>
      </c>
      <c r="F303" s="38">
        <f t="shared" si="25"/>
        <v>5.2238128610078829E-2</v>
      </c>
      <c r="G303" s="38">
        <f t="shared" si="26"/>
        <v>5.2182457588133564E-2</v>
      </c>
      <c r="H303" s="38">
        <f t="shared" si="27"/>
        <v>4.2916345914135928E-2</v>
      </c>
      <c r="I303" s="38">
        <f t="shared" si="28"/>
        <v>3.648925000810483E-2</v>
      </c>
      <c r="Y303"/>
      <c r="Z303"/>
      <c r="AA303"/>
    </row>
    <row r="304" spans="1:27" x14ac:dyDescent="0.25">
      <c r="A304" s="4">
        <v>39519</v>
      </c>
      <c r="B304" s="5">
        <v>6617.94</v>
      </c>
      <c r="C304" s="5">
        <v>1151.67</v>
      </c>
      <c r="D304" s="5">
        <v>34619.019999999997</v>
      </c>
      <c r="E304" s="5">
        <v>2065.21</v>
      </c>
      <c r="F304" s="38">
        <f t="shared" si="25"/>
        <v>1.6627499462802231E-2</v>
      </c>
      <c r="G304" s="38">
        <f t="shared" si="26"/>
        <v>-3.4478228847796485E-2</v>
      </c>
      <c r="H304" s="38">
        <f t="shared" si="27"/>
        <v>-2.244981109313389E-2</v>
      </c>
      <c r="I304" s="38">
        <f t="shared" si="28"/>
        <v>-8.7500588406082633E-3</v>
      </c>
      <c r="Y304"/>
      <c r="Z304"/>
      <c r="AA304"/>
    </row>
    <row r="305" spans="1:27" x14ac:dyDescent="0.25">
      <c r="A305" s="4">
        <v>39520</v>
      </c>
      <c r="B305" s="5">
        <v>6674.46</v>
      </c>
      <c r="C305" s="5">
        <v>1089.03</v>
      </c>
      <c r="D305" s="5">
        <v>34606.94</v>
      </c>
      <c r="E305" s="5">
        <v>2075.88</v>
      </c>
      <c r="F305" s="38">
        <f t="shared" si="25"/>
        <v>8.5041588622327188E-3</v>
      </c>
      <c r="G305" s="38">
        <f t="shared" si="26"/>
        <v>-5.5925671122595909E-2</v>
      </c>
      <c r="H305" s="38">
        <f t="shared" si="27"/>
        <v>-3.4900202532711655E-4</v>
      </c>
      <c r="I305" s="38">
        <f t="shared" si="28"/>
        <v>5.1532440070762922E-3</v>
      </c>
      <c r="Y305"/>
      <c r="Z305"/>
      <c r="AA305"/>
    </row>
    <row r="306" spans="1:27" x14ac:dyDescent="0.25">
      <c r="A306" s="4">
        <v>39521</v>
      </c>
      <c r="B306" s="5">
        <v>6590.66</v>
      </c>
      <c r="C306" s="5">
        <v>1068.83</v>
      </c>
      <c r="D306" s="5">
        <v>33808.870000000003</v>
      </c>
      <c r="E306" s="5">
        <v>2032.79</v>
      </c>
      <c r="F306" s="38">
        <f t="shared" si="25"/>
        <v>-1.2634806892785184E-2</v>
      </c>
      <c r="G306" s="38">
        <f t="shared" si="26"/>
        <v>-1.8722799512148423E-2</v>
      </c>
      <c r="H306" s="38">
        <f t="shared" si="27"/>
        <v>-2.3331045888489034E-2</v>
      </c>
      <c r="I306" s="38">
        <f t="shared" si="28"/>
        <v>-2.0975926476133125E-2</v>
      </c>
      <c r="Y306"/>
      <c r="Z306"/>
      <c r="AA306"/>
    </row>
    <row r="307" spans="1:27" x14ac:dyDescent="0.25">
      <c r="A307" s="4">
        <v>39524</v>
      </c>
      <c r="B307" s="5">
        <v>6690.05</v>
      </c>
      <c r="C307" s="5">
        <v>1032.46</v>
      </c>
      <c r="D307" s="5">
        <v>34219.99</v>
      </c>
      <c r="E307" s="5">
        <v>2014.88</v>
      </c>
      <c r="F307" s="38">
        <f t="shared" si="25"/>
        <v>1.4967852709129753E-2</v>
      </c>
      <c r="G307" s="38">
        <f t="shared" si="26"/>
        <v>-3.4620288086091355E-2</v>
      </c>
      <c r="H307" s="38">
        <f t="shared" si="27"/>
        <v>1.2086782140449559E-2</v>
      </c>
      <c r="I307" s="38">
        <f t="shared" si="28"/>
        <v>-8.8495934132168871E-3</v>
      </c>
      <c r="Y307"/>
      <c r="Z307"/>
      <c r="AA307"/>
    </row>
    <row r="308" spans="1:27" x14ac:dyDescent="0.25">
      <c r="A308" s="4">
        <v>39525</v>
      </c>
      <c r="B308" s="5">
        <v>7042.77</v>
      </c>
      <c r="C308" s="5">
        <v>1068.83</v>
      </c>
      <c r="D308" s="5">
        <v>35574.29</v>
      </c>
      <c r="E308" s="5">
        <v>2100.38</v>
      </c>
      <c r="F308" s="38">
        <f t="shared" si="25"/>
        <v>5.1380210737867381E-2</v>
      </c>
      <c r="G308" s="38">
        <f t="shared" si="26"/>
        <v>3.4620288086091335E-2</v>
      </c>
      <c r="H308" s="38">
        <f t="shared" si="27"/>
        <v>3.8813209703960405E-2</v>
      </c>
      <c r="I308" s="38">
        <f t="shared" si="28"/>
        <v>4.1558640465023083E-2</v>
      </c>
      <c r="Y308"/>
      <c r="Z308"/>
      <c r="AA308"/>
    </row>
    <row r="309" spans="1:27" x14ac:dyDescent="0.25">
      <c r="A309" s="4">
        <v>39526</v>
      </c>
      <c r="B309" s="5">
        <v>6935.59</v>
      </c>
      <c r="C309" s="5">
        <v>1101.1500000000001</v>
      </c>
      <c r="D309" s="5">
        <v>34606.94</v>
      </c>
      <c r="E309" s="5">
        <v>2049.4</v>
      </c>
      <c r="F309" s="38">
        <f t="shared" si="25"/>
        <v>-1.5335432840611474E-2</v>
      </c>
      <c r="G309" s="38">
        <f t="shared" si="26"/>
        <v>2.9790495974166643E-2</v>
      </c>
      <c r="H309" s="38">
        <f t="shared" si="27"/>
        <v>-2.7568945955920958E-2</v>
      </c>
      <c r="I309" s="38">
        <f t="shared" si="28"/>
        <v>-2.4571213356941901E-2</v>
      </c>
      <c r="Y309"/>
      <c r="Z309"/>
      <c r="AA309"/>
    </row>
    <row r="310" spans="1:27" x14ac:dyDescent="0.25">
      <c r="A310" s="4">
        <v>39527</v>
      </c>
      <c r="B310" s="5">
        <v>7305.85</v>
      </c>
      <c r="C310" s="5">
        <v>1135.5</v>
      </c>
      <c r="D310" s="5">
        <v>35284.080000000002</v>
      </c>
      <c r="E310" s="5">
        <v>2098.46</v>
      </c>
      <c r="F310" s="38">
        <f t="shared" si="25"/>
        <v>5.200927124095376E-2</v>
      </c>
      <c r="G310" s="38">
        <f t="shared" si="26"/>
        <v>3.0717994320713104E-2</v>
      </c>
      <c r="H310" s="38">
        <f t="shared" si="27"/>
        <v>1.9377630725304826E-2</v>
      </c>
      <c r="I310" s="38">
        <f t="shared" si="28"/>
        <v>2.3656674992145483E-2</v>
      </c>
      <c r="Y310"/>
      <c r="Z310"/>
      <c r="AA310"/>
    </row>
    <row r="311" spans="1:27" x14ac:dyDescent="0.25">
      <c r="A311" s="4">
        <v>39531</v>
      </c>
      <c r="B311" s="5">
        <v>7288.31</v>
      </c>
      <c r="C311" s="5">
        <v>1204.2</v>
      </c>
      <c r="D311" s="5">
        <v>35271.99</v>
      </c>
      <c r="E311" s="5">
        <v>2130.62</v>
      </c>
      <c r="F311" s="38">
        <f t="shared" si="25"/>
        <v>-2.4037023638489351E-3</v>
      </c>
      <c r="G311" s="38">
        <f t="shared" si="26"/>
        <v>5.8742363484734432E-2</v>
      </c>
      <c r="H311" s="38">
        <f t="shared" si="27"/>
        <v>-3.4270616598487533E-4</v>
      </c>
      <c r="I311" s="38">
        <f t="shared" si="28"/>
        <v>1.5209274802404771E-2</v>
      </c>
      <c r="Y311"/>
      <c r="Z311"/>
      <c r="AA311"/>
    </row>
    <row r="312" spans="1:27" x14ac:dyDescent="0.25">
      <c r="A312" s="4">
        <v>39532</v>
      </c>
      <c r="B312" s="5">
        <v>7262.98</v>
      </c>
      <c r="C312" s="5">
        <v>1212.28</v>
      </c>
      <c r="D312" s="5">
        <v>35235.72</v>
      </c>
      <c r="E312" s="5">
        <v>2135.54</v>
      </c>
      <c r="F312" s="38">
        <f t="shared" si="25"/>
        <v>-3.48148179093486E-3</v>
      </c>
      <c r="G312" s="38">
        <f t="shared" si="26"/>
        <v>6.6874380194949035E-3</v>
      </c>
      <c r="H312" s="38">
        <f t="shared" si="27"/>
        <v>-1.028823747055381E-3</v>
      </c>
      <c r="I312" s="38">
        <f t="shared" si="28"/>
        <v>2.3065249222829014E-3</v>
      </c>
      <c r="Y312"/>
      <c r="Z312"/>
      <c r="AA312"/>
    </row>
    <row r="313" spans="1:27" x14ac:dyDescent="0.25">
      <c r="A313" s="4">
        <v>39533</v>
      </c>
      <c r="B313" s="5">
        <v>7235.7</v>
      </c>
      <c r="C313" s="5">
        <v>1186.01</v>
      </c>
      <c r="D313" s="5">
        <v>34534.39</v>
      </c>
      <c r="E313" s="5">
        <v>2116.9299999999998</v>
      </c>
      <c r="F313" s="38">
        <f t="shared" si="25"/>
        <v>-3.7631056334209408E-3</v>
      </c>
      <c r="G313" s="38">
        <f t="shared" si="26"/>
        <v>-2.1908151824514176E-2</v>
      </c>
      <c r="H313" s="38">
        <f t="shared" si="27"/>
        <v>-2.0104701652792399E-2</v>
      </c>
      <c r="I313" s="38">
        <f t="shared" si="28"/>
        <v>-8.7526161532179552E-3</v>
      </c>
      <c r="Y313"/>
      <c r="Z313"/>
      <c r="AA313"/>
    </row>
    <row r="314" spans="1:27" x14ac:dyDescent="0.25">
      <c r="A314" s="4">
        <v>39534</v>
      </c>
      <c r="B314" s="5">
        <v>7177.23</v>
      </c>
      <c r="C314" s="5">
        <v>1177.93</v>
      </c>
      <c r="D314" s="5">
        <v>33917.69</v>
      </c>
      <c r="E314" s="5">
        <v>2093.11</v>
      </c>
      <c r="F314" s="38">
        <f t="shared" si="25"/>
        <v>-8.1135925531026498E-3</v>
      </c>
      <c r="G314" s="38">
        <f t="shared" si="26"/>
        <v>-6.8360715298221046E-3</v>
      </c>
      <c r="H314" s="38">
        <f t="shared" si="27"/>
        <v>-1.8018931955146835E-2</v>
      </c>
      <c r="I314" s="38">
        <f t="shared" si="28"/>
        <v>-1.1315927724745873E-2</v>
      </c>
      <c r="Y314"/>
      <c r="Z314"/>
      <c r="AA314"/>
    </row>
    <row r="315" spans="1:27" x14ac:dyDescent="0.25">
      <c r="A315" s="4">
        <v>39535</v>
      </c>
      <c r="B315" s="5">
        <v>7134.36</v>
      </c>
      <c r="C315" s="5">
        <v>1129.44</v>
      </c>
      <c r="D315" s="5">
        <v>33748.410000000003</v>
      </c>
      <c r="E315" s="5">
        <v>2076.56</v>
      </c>
      <c r="F315" s="38">
        <f t="shared" si="25"/>
        <v>-5.9909665135668621E-3</v>
      </c>
      <c r="G315" s="38">
        <f t="shared" si="26"/>
        <v>-4.2036726048343936E-2</v>
      </c>
      <c r="H315" s="38">
        <f t="shared" si="27"/>
        <v>-5.0034020919367764E-3</v>
      </c>
      <c r="I315" s="38">
        <f t="shared" si="28"/>
        <v>-7.938319776263145E-3</v>
      </c>
      <c r="Y315"/>
      <c r="Z315"/>
      <c r="AA315"/>
    </row>
    <row r="316" spans="1:27" x14ac:dyDescent="0.25">
      <c r="A316" s="4">
        <v>39538</v>
      </c>
      <c r="B316" s="5">
        <v>7212.31</v>
      </c>
      <c r="C316" s="5">
        <v>1155.71</v>
      </c>
      <c r="D316" s="5">
        <v>34316.720000000001</v>
      </c>
      <c r="E316" s="5">
        <v>2088.42</v>
      </c>
      <c r="F316" s="38">
        <f t="shared" si="25"/>
        <v>1.086674009588685E-2</v>
      </c>
      <c r="G316" s="38">
        <f t="shared" si="26"/>
        <v>2.2992939061356802E-2</v>
      </c>
      <c r="H316" s="38">
        <f t="shared" si="27"/>
        <v>1.6699393859317822E-2</v>
      </c>
      <c r="I316" s="38">
        <f t="shared" si="28"/>
        <v>5.6951207717597348E-3</v>
      </c>
      <c r="Y316"/>
      <c r="Z316"/>
      <c r="AA316"/>
    </row>
    <row r="317" spans="1:27" x14ac:dyDescent="0.25">
      <c r="A317" s="4">
        <v>39539</v>
      </c>
      <c r="B317" s="5">
        <v>7489.03</v>
      </c>
      <c r="C317" s="5">
        <v>1206.22</v>
      </c>
      <c r="D317" s="5">
        <v>35670.9</v>
      </c>
      <c r="E317" s="5">
        <v>2163.38</v>
      </c>
      <c r="F317" s="38">
        <f t="shared" si="25"/>
        <v>3.7649994801505285E-2</v>
      </c>
      <c r="G317" s="38">
        <f t="shared" si="26"/>
        <v>4.2776629169080302E-2</v>
      </c>
      <c r="H317" s="38">
        <f t="shared" si="27"/>
        <v>3.8702531382309918E-2</v>
      </c>
      <c r="I317" s="38">
        <f t="shared" si="28"/>
        <v>3.5264014246068121E-2</v>
      </c>
      <c r="Y317"/>
      <c r="Z317"/>
      <c r="AA317"/>
    </row>
    <row r="318" spans="1:27" x14ac:dyDescent="0.25">
      <c r="A318" s="4">
        <v>39540</v>
      </c>
      <c r="B318" s="5">
        <v>7409.13</v>
      </c>
      <c r="C318" s="5">
        <v>1238.54</v>
      </c>
      <c r="D318" s="5">
        <v>35259.89</v>
      </c>
      <c r="E318" s="5">
        <v>2159.63</v>
      </c>
      <c r="F318" s="38">
        <f t="shared" si="25"/>
        <v>-1.0726259626342549E-2</v>
      </c>
      <c r="G318" s="38">
        <f t="shared" si="26"/>
        <v>2.6441763663903068E-2</v>
      </c>
      <c r="H318" s="38">
        <f t="shared" si="27"/>
        <v>-1.1589173056793887E-2</v>
      </c>
      <c r="I318" s="38">
        <f t="shared" si="28"/>
        <v>-1.7349027370234548E-3</v>
      </c>
      <c r="Y318"/>
      <c r="Z318"/>
      <c r="AA318"/>
    </row>
    <row r="319" spans="1:27" x14ac:dyDescent="0.25">
      <c r="A319" s="4">
        <v>39541</v>
      </c>
      <c r="B319" s="5">
        <v>7374.06</v>
      </c>
      <c r="C319" s="5">
        <v>1305.22</v>
      </c>
      <c r="D319" s="5">
        <v>35066.43</v>
      </c>
      <c r="E319" s="5">
        <v>2162.46</v>
      </c>
      <c r="F319" s="38">
        <f t="shared" si="25"/>
        <v>-4.744587032796406E-3</v>
      </c>
      <c r="G319" s="38">
        <f t="shared" si="26"/>
        <v>5.2438342382358429E-2</v>
      </c>
      <c r="H319" s="38">
        <f t="shared" si="27"/>
        <v>-5.5017947192030755E-3</v>
      </c>
      <c r="I319" s="38">
        <f t="shared" si="28"/>
        <v>1.3095518161059779E-3</v>
      </c>
      <c r="Y319"/>
      <c r="Z319"/>
      <c r="AA319"/>
    </row>
    <row r="320" spans="1:27" x14ac:dyDescent="0.25">
      <c r="A320" s="4">
        <v>39542</v>
      </c>
      <c r="B320" s="5">
        <v>7319.49</v>
      </c>
      <c r="C320" s="5">
        <v>1311.28</v>
      </c>
      <c r="D320" s="5">
        <v>35259.89</v>
      </c>
      <c r="E320" s="5">
        <v>2164.21</v>
      </c>
      <c r="F320" s="38">
        <f t="shared" si="25"/>
        <v>-7.4277830604943477E-3</v>
      </c>
      <c r="G320" s="38">
        <f t="shared" si="26"/>
        <v>4.6321504572436542E-3</v>
      </c>
      <c r="H320" s="38">
        <f t="shared" si="27"/>
        <v>5.5017947192031961E-3</v>
      </c>
      <c r="I320" s="38">
        <f t="shared" si="28"/>
        <v>8.0893624678109351E-4</v>
      </c>
      <c r="Y320"/>
      <c r="Z320"/>
      <c r="AA320"/>
    </row>
    <row r="321" spans="1:27" x14ac:dyDescent="0.25">
      <c r="A321" s="4">
        <v>39545</v>
      </c>
      <c r="B321" s="5">
        <v>7261.03</v>
      </c>
      <c r="C321" s="5">
        <v>1359.77</v>
      </c>
      <c r="D321" s="5">
        <v>35259.89</v>
      </c>
      <c r="E321" s="5">
        <v>2167.61</v>
      </c>
      <c r="F321" s="38">
        <f t="shared" si="25"/>
        <v>-8.0189613629771429E-3</v>
      </c>
      <c r="G321" s="38">
        <f t="shared" si="26"/>
        <v>3.6311808399932505E-2</v>
      </c>
      <c r="H321" s="38">
        <f t="shared" si="27"/>
        <v>0</v>
      </c>
      <c r="I321" s="38">
        <f t="shared" si="28"/>
        <v>1.5697793067080774E-3</v>
      </c>
      <c r="Y321"/>
      <c r="Z321"/>
      <c r="AA321"/>
    </row>
    <row r="322" spans="1:27" x14ac:dyDescent="0.25">
      <c r="A322" s="4">
        <v>39546</v>
      </c>
      <c r="B322" s="5">
        <v>7200.62</v>
      </c>
      <c r="C322" s="5">
        <v>1396.14</v>
      </c>
      <c r="D322" s="5">
        <v>34764.14</v>
      </c>
      <c r="E322" s="5">
        <v>2157.2800000000002</v>
      </c>
      <c r="F322" s="38">
        <f t="shared" si="25"/>
        <v>-8.3545586261080211E-3</v>
      </c>
      <c r="G322" s="38">
        <f t="shared" si="26"/>
        <v>2.6395718045873973E-2</v>
      </c>
      <c r="H322" s="38">
        <f t="shared" si="27"/>
        <v>-1.4159661560865953E-2</v>
      </c>
      <c r="I322" s="38">
        <f t="shared" si="28"/>
        <v>-4.7770091928588023E-3</v>
      </c>
      <c r="Y322"/>
      <c r="Z322"/>
      <c r="AA322"/>
    </row>
    <row r="323" spans="1:27" x14ac:dyDescent="0.25">
      <c r="A323" s="4">
        <v>39547</v>
      </c>
      <c r="B323" s="5">
        <v>7101.23</v>
      </c>
      <c r="C323" s="5">
        <v>1357.75</v>
      </c>
      <c r="D323" s="5">
        <v>34933.42</v>
      </c>
      <c r="E323" s="5">
        <v>2139.9899999999998</v>
      </c>
      <c r="F323" s="38">
        <f t="shared" si="25"/>
        <v>-1.3899124946100809E-2</v>
      </c>
      <c r="G323" s="38">
        <f t="shared" si="26"/>
        <v>-2.7882367911956286E-2</v>
      </c>
      <c r="H323" s="38">
        <f t="shared" si="27"/>
        <v>4.8575684101527334E-3</v>
      </c>
      <c r="I323" s="38">
        <f t="shared" si="28"/>
        <v>-8.0470127779817789E-3</v>
      </c>
      <c r="Y323"/>
      <c r="Z323"/>
      <c r="AA323"/>
    </row>
    <row r="324" spans="1:27" x14ac:dyDescent="0.25">
      <c r="A324" s="4">
        <v>39548</v>
      </c>
      <c r="B324" s="5">
        <v>7161.64</v>
      </c>
      <c r="C324" s="5">
        <v>1361.79</v>
      </c>
      <c r="D324" s="5">
        <v>35199.43</v>
      </c>
      <c r="E324" s="5">
        <v>2149.67</v>
      </c>
      <c r="F324" s="38">
        <f t="shared" si="25"/>
        <v>8.470996544202478E-3</v>
      </c>
      <c r="G324" s="38">
        <f t="shared" si="26"/>
        <v>2.9710928847441012E-3</v>
      </c>
      <c r="H324" s="38">
        <f t="shared" si="27"/>
        <v>7.5859251593371852E-3</v>
      </c>
      <c r="I324" s="38">
        <f t="shared" si="28"/>
        <v>4.5131858612869648E-3</v>
      </c>
      <c r="Y324"/>
      <c r="Z324"/>
      <c r="AA324"/>
    </row>
    <row r="325" spans="1:27" x14ac:dyDescent="0.25">
      <c r="A325" s="4">
        <v>39549</v>
      </c>
      <c r="B325" s="5">
        <v>6245.73</v>
      </c>
      <c r="C325" s="5">
        <v>1351.69</v>
      </c>
      <c r="D325" s="5">
        <v>34195.82</v>
      </c>
      <c r="E325" s="5">
        <v>2106.0100000000002</v>
      </c>
      <c r="F325" s="38">
        <f t="shared" si="25"/>
        <v>-0.13684097476303544</v>
      </c>
      <c r="G325" s="38">
        <f t="shared" si="26"/>
        <v>-7.4443494285751522E-3</v>
      </c>
      <c r="H325" s="38">
        <f t="shared" si="27"/>
        <v>-2.8926474914529415E-2</v>
      </c>
      <c r="I325" s="38">
        <f t="shared" si="28"/>
        <v>-2.0519179948340523E-2</v>
      </c>
      <c r="Y325"/>
      <c r="Z325"/>
      <c r="AA325"/>
    </row>
    <row r="326" spans="1:27" x14ac:dyDescent="0.25">
      <c r="A326" s="4">
        <v>39552</v>
      </c>
      <c r="B326" s="5">
        <v>6187.27</v>
      </c>
      <c r="C326" s="5">
        <v>1369.88</v>
      </c>
      <c r="D326" s="5">
        <v>33929.79</v>
      </c>
      <c r="E326" s="5">
        <v>2098.92</v>
      </c>
      <c r="F326" s="38">
        <f t="shared" ref="F326:F389" si="29">LN(B326/B325)</f>
        <v>-9.4040747740866057E-3</v>
      </c>
      <c r="G326" s="38">
        <f t="shared" ref="G326:G389" si="30">LN(C326/C325)</f>
        <v>1.3367483373834366E-2</v>
      </c>
      <c r="H326" s="38">
        <f t="shared" ref="H326:H389" si="31">LN(D326/D325)</f>
        <v>-7.8100248126930366E-3</v>
      </c>
      <c r="I326" s="38">
        <f t="shared" ref="I326:I389" si="32">LN(E326/E325)</f>
        <v>-3.3722353137571408E-3</v>
      </c>
      <c r="Y326"/>
      <c r="Z326"/>
      <c r="AA326"/>
    </row>
    <row r="327" spans="1:27" x14ac:dyDescent="0.25">
      <c r="A327" s="4">
        <v>39553</v>
      </c>
      <c r="B327" s="5">
        <v>6232.09</v>
      </c>
      <c r="C327" s="5">
        <v>1390.08</v>
      </c>
      <c r="D327" s="5">
        <v>34159.54</v>
      </c>
      <c r="E327" s="5">
        <v>2108.59</v>
      </c>
      <c r="F327" s="38">
        <f t="shared" si="29"/>
        <v>7.2177945692010748E-3</v>
      </c>
      <c r="G327" s="38">
        <f t="shared" si="30"/>
        <v>1.4638154680448594E-2</v>
      </c>
      <c r="H327" s="38">
        <f t="shared" si="31"/>
        <v>6.7485132236468209E-3</v>
      </c>
      <c r="I327" s="38">
        <f t="shared" si="32"/>
        <v>4.5965509414675112E-3</v>
      </c>
      <c r="Y327"/>
      <c r="Z327"/>
      <c r="AA327"/>
    </row>
    <row r="328" spans="1:27" x14ac:dyDescent="0.25">
      <c r="A328" s="4">
        <v>39554</v>
      </c>
      <c r="B328" s="5">
        <v>6280.81</v>
      </c>
      <c r="C328" s="5">
        <v>1452.71</v>
      </c>
      <c r="D328" s="5">
        <v>35005.97</v>
      </c>
      <c r="E328" s="5">
        <v>2156.67</v>
      </c>
      <c r="F328" s="38">
        <f t="shared" si="29"/>
        <v>7.7872029985542905E-3</v>
      </c>
      <c r="G328" s="38">
        <f t="shared" si="30"/>
        <v>4.40694781634757E-2</v>
      </c>
      <c r="H328" s="38">
        <f t="shared" si="31"/>
        <v>2.447671558478642E-2</v>
      </c>
      <c r="I328" s="38">
        <f t="shared" si="32"/>
        <v>2.254588777225661E-2</v>
      </c>
      <c r="Y328"/>
      <c r="Z328"/>
      <c r="AA328"/>
    </row>
    <row r="329" spans="1:27" x14ac:dyDescent="0.25">
      <c r="A329" s="4">
        <v>39555</v>
      </c>
      <c r="B329" s="5">
        <v>6239.89</v>
      </c>
      <c r="C329" s="5">
        <v>1466.86</v>
      </c>
      <c r="D329" s="5">
        <v>35332.44</v>
      </c>
      <c r="E329" s="5">
        <v>2158.08</v>
      </c>
      <c r="F329" s="38">
        <f t="shared" si="29"/>
        <v>-6.5363990336775512E-3</v>
      </c>
      <c r="G329" s="38">
        <f t="shared" si="30"/>
        <v>9.6932841439254791E-3</v>
      </c>
      <c r="H329" s="38">
        <f t="shared" si="31"/>
        <v>9.2829037331357209E-3</v>
      </c>
      <c r="I329" s="38">
        <f t="shared" si="32"/>
        <v>6.5357207263024041E-4</v>
      </c>
      <c r="Y329"/>
      <c r="Z329"/>
      <c r="AA329"/>
    </row>
    <row r="330" spans="1:27" x14ac:dyDescent="0.25">
      <c r="A330" s="4">
        <v>39556</v>
      </c>
      <c r="B330" s="5">
        <v>6370.45</v>
      </c>
      <c r="C330" s="5">
        <v>1505.25</v>
      </c>
      <c r="D330" s="5">
        <v>36275.620000000003</v>
      </c>
      <c r="E330" s="5">
        <v>2197.2399999999998</v>
      </c>
      <c r="F330" s="38">
        <f t="shared" si="29"/>
        <v>2.0707556710169977E-2</v>
      </c>
      <c r="G330" s="38">
        <f t="shared" si="30"/>
        <v>2.5834935611749314E-2</v>
      </c>
      <c r="H330" s="38">
        <f t="shared" si="31"/>
        <v>2.6344368179645746E-2</v>
      </c>
      <c r="I330" s="38">
        <f t="shared" si="32"/>
        <v>1.7983089797596614E-2</v>
      </c>
      <c r="Y330"/>
      <c r="Z330"/>
      <c r="AA330"/>
    </row>
    <row r="331" spans="1:27" x14ac:dyDescent="0.25">
      <c r="A331" s="4">
        <v>39559</v>
      </c>
      <c r="B331" s="5">
        <v>6325.63</v>
      </c>
      <c r="C331" s="5">
        <v>1561.82</v>
      </c>
      <c r="D331" s="5">
        <v>36783.480000000003</v>
      </c>
      <c r="E331" s="5">
        <v>2193.87</v>
      </c>
      <c r="F331" s="38">
        <f t="shared" si="29"/>
        <v>-7.0604763345556995E-3</v>
      </c>
      <c r="G331" s="38">
        <f t="shared" si="30"/>
        <v>3.6892810538994916E-2</v>
      </c>
      <c r="H331" s="38">
        <f t="shared" si="31"/>
        <v>1.3902941054666768E-2</v>
      </c>
      <c r="I331" s="38">
        <f t="shared" si="32"/>
        <v>-1.5349197180837017E-3</v>
      </c>
      <c r="Y331"/>
      <c r="Z331"/>
      <c r="AA331"/>
    </row>
    <row r="332" spans="1:27" x14ac:dyDescent="0.25">
      <c r="A332" s="4">
        <v>39560</v>
      </c>
      <c r="B332" s="5">
        <v>6300.3</v>
      </c>
      <c r="C332" s="5">
        <v>1545.66</v>
      </c>
      <c r="D332" s="5">
        <v>36577.919999999998</v>
      </c>
      <c r="E332" s="5">
        <v>2174.59</v>
      </c>
      <c r="F332" s="38">
        <f t="shared" si="29"/>
        <v>-4.012383085088677E-3</v>
      </c>
      <c r="G332" s="38">
        <f t="shared" si="30"/>
        <v>-1.0400804302993989E-2</v>
      </c>
      <c r="H332" s="38">
        <f t="shared" si="31"/>
        <v>-5.6040516667931715E-3</v>
      </c>
      <c r="I332" s="38">
        <f t="shared" si="32"/>
        <v>-8.8269665666229208E-3</v>
      </c>
      <c r="Y332"/>
      <c r="Z332"/>
      <c r="AA332"/>
    </row>
    <row r="333" spans="1:27" x14ac:dyDescent="0.25">
      <c r="A333" s="4">
        <v>39561</v>
      </c>
      <c r="B333" s="5">
        <v>6306.14</v>
      </c>
      <c r="C333" s="5">
        <v>1519.39</v>
      </c>
      <c r="D333" s="5">
        <v>38028.94</v>
      </c>
      <c r="E333" s="5">
        <v>2180.91</v>
      </c>
      <c r="F333" s="38">
        <f t="shared" si="29"/>
        <v>9.2651064341160694E-4</v>
      </c>
      <c r="G333" s="38">
        <f t="shared" si="30"/>
        <v>-1.7142065078442122E-2</v>
      </c>
      <c r="H333" s="38">
        <f t="shared" si="31"/>
        <v>3.8902669146674937E-2</v>
      </c>
      <c r="I333" s="38">
        <f t="shared" si="32"/>
        <v>2.9020798694162739E-3</v>
      </c>
      <c r="Y333"/>
      <c r="Z333"/>
      <c r="AA333"/>
    </row>
    <row r="334" spans="1:27" x14ac:dyDescent="0.25">
      <c r="A334" s="4">
        <v>39562</v>
      </c>
      <c r="B334" s="5">
        <v>6393.84</v>
      </c>
      <c r="C334" s="5">
        <v>1697.19</v>
      </c>
      <c r="D334" s="5">
        <v>38452.14</v>
      </c>
      <c r="E334" s="5">
        <v>2194.96</v>
      </c>
      <c r="F334" s="38">
        <f t="shared" si="29"/>
        <v>1.3811264910297483E-2</v>
      </c>
      <c r="G334" s="38">
        <f t="shared" si="30"/>
        <v>0.11066500375118912</v>
      </c>
      <c r="H334" s="38">
        <f t="shared" si="31"/>
        <v>1.1066902280222753E-2</v>
      </c>
      <c r="I334" s="38">
        <f t="shared" si="32"/>
        <v>6.4216022329695007E-3</v>
      </c>
      <c r="Y334"/>
      <c r="Z334"/>
      <c r="AA334"/>
    </row>
    <row r="335" spans="1:27" x14ac:dyDescent="0.25">
      <c r="A335" s="4">
        <v>39563</v>
      </c>
      <c r="B335" s="5">
        <v>6495.17</v>
      </c>
      <c r="C335" s="5">
        <v>1515.35</v>
      </c>
      <c r="D335" s="5">
        <v>36070.04</v>
      </c>
      <c r="E335" s="5">
        <v>2209.25</v>
      </c>
      <c r="F335" s="38">
        <f t="shared" si="29"/>
        <v>1.5723796894950268E-2</v>
      </c>
      <c r="G335" s="38">
        <f t="shared" si="30"/>
        <v>-0.11332750688925296</v>
      </c>
      <c r="H335" s="38">
        <f t="shared" si="31"/>
        <v>-6.3951747230242786E-2</v>
      </c>
      <c r="I335" s="38">
        <f t="shared" si="32"/>
        <v>6.4892682895113935E-3</v>
      </c>
      <c r="Y335"/>
      <c r="Z335"/>
      <c r="AA335"/>
    </row>
    <row r="336" spans="1:27" x14ac:dyDescent="0.25">
      <c r="A336" s="4">
        <v>39566</v>
      </c>
      <c r="B336" s="5">
        <v>6463.99</v>
      </c>
      <c r="C336" s="5">
        <v>1658.8</v>
      </c>
      <c r="D336" s="5">
        <v>35054.33</v>
      </c>
      <c r="E336" s="5">
        <v>2207.02</v>
      </c>
      <c r="F336" s="38">
        <f t="shared" si="29"/>
        <v>-4.8120495721202501E-3</v>
      </c>
      <c r="G336" s="38">
        <f t="shared" si="30"/>
        <v>9.0448014008174094E-2</v>
      </c>
      <c r="H336" s="38">
        <f t="shared" si="31"/>
        <v>-2.8563460216071385E-2</v>
      </c>
      <c r="I336" s="38">
        <f t="shared" si="32"/>
        <v>-1.0099021072225325E-3</v>
      </c>
      <c r="Y336"/>
      <c r="Z336"/>
      <c r="AA336"/>
    </row>
    <row r="337" spans="1:27" x14ac:dyDescent="0.25">
      <c r="A337" s="4">
        <v>39567</v>
      </c>
      <c r="B337" s="5">
        <v>6395.79</v>
      </c>
      <c r="C337" s="5">
        <v>1640.62</v>
      </c>
      <c r="D337" s="5">
        <v>34631.129999999997</v>
      </c>
      <c r="E337" s="5">
        <v>2198.5</v>
      </c>
      <c r="F337" s="38">
        <f t="shared" si="29"/>
        <v>-1.0606812775840174E-2</v>
      </c>
      <c r="G337" s="38">
        <f t="shared" si="30"/>
        <v>-1.1020230215929315E-2</v>
      </c>
      <c r="H337" s="38">
        <f t="shared" si="31"/>
        <v>-1.2146155104557955E-2</v>
      </c>
      <c r="I337" s="38">
        <f t="shared" si="32"/>
        <v>-3.8678796700264248E-3</v>
      </c>
      <c r="Y337"/>
      <c r="Z337"/>
      <c r="AA337"/>
    </row>
    <row r="338" spans="1:27" x14ac:dyDescent="0.25">
      <c r="A338" s="4">
        <v>39568</v>
      </c>
      <c r="B338" s="5">
        <v>6372.4</v>
      </c>
      <c r="C338" s="5">
        <v>1668.9</v>
      </c>
      <c r="D338" s="5">
        <v>34486.01</v>
      </c>
      <c r="E338" s="5">
        <v>2190.13</v>
      </c>
      <c r="F338" s="38">
        <f t="shared" si="29"/>
        <v>-3.6637966954517968E-3</v>
      </c>
      <c r="G338" s="38">
        <f t="shared" si="30"/>
        <v>1.7090507593060286E-2</v>
      </c>
      <c r="H338" s="38">
        <f t="shared" si="31"/>
        <v>-4.1992539983731767E-3</v>
      </c>
      <c r="I338" s="38">
        <f t="shared" si="32"/>
        <v>-3.8144068415030884E-3</v>
      </c>
      <c r="Y338"/>
      <c r="Z338"/>
      <c r="AA338"/>
    </row>
    <row r="339" spans="1:27" x14ac:dyDescent="0.25">
      <c r="A339" s="4">
        <v>39569</v>
      </c>
      <c r="B339" s="5">
        <v>6454.25</v>
      </c>
      <c r="C339" s="5">
        <v>1713.35</v>
      </c>
      <c r="D339" s="5">
        <v>35550.1</v>
      </c>
      <c r="E339" s="5">
        <v>2228.09</v>
      </c>
      <c r="F339" s="38">
        <f t="shared" si="29"/>
        <v>1.2762663830763661E-2</v>
      </c>
      <c r="G339" s="38">
        <f t="shared" si="30"/>
        <v>2.6285791610889848E-2</v>
      </c>
      <c r="H339" s="38">
        <f t="shared" si="31"/>
        <v>3.0389234634174929E-2</v>
      </c>
      <c r="I339" s="38">
        <f t="shared" si="32"/>
        <v>1.718381342502805E-2</v>
      </c>
      <c r="Y339"/>
      <c r="Z339"/>
      <c r="AA339"/>
    </row>
    <row r="340" spans="1:27" x14ac:dyDescent="0.25">
      <c r="A340" s="4">
        <v>39570</v>
      </c>
      <c r="B340" s="5">
        <v>6497.12</v>
      </c>
      <c r="C340" s="5">
        <v>1670.92</v>
      </c>
      <c r="D340" s="5">
        <v>35356.629999999997</v>
      </c>
      <c r="E340" s="5">
        <v>2235.3000000000002</v>
      </c>
      <c r="F340" s="38">
        <f t="shared" si="29"/>
        <v>6.6201732435640682E-3</v>
      </c>
      <c r="G340" s="38">
        <f t="shared" si="30"/>
        <v>-2.5076145434561409E-2</v>
      </c>
      <c r="H340" s="38">
        <f t="shared" si="31"/>
        <v>-5.4570413870880918E-3</v>
      </c>
      <c r="I340" s="38">
        <f t="shared" si="32"/>
        <v>3.2307310234017681E-3</v>
      </c>
      <c r="Y340"/>
      <c r="Z340"/>
      <c r="AA340"/>
    </row>
    <row r="341" spans="1:27" x14ac:dyDescent="0.25">
      <c r="A341" s="4">
        <v>39573</v>
      </c>
      <c r="B341" s="5">
        <v>6465.94</v>
      </c>
      <c r="C341" s="5">
        <v>1683.05</v>
      </c>
      <c r="D341" s="5">
        <v>35163.15</v>
      </c>
      <c r="E341" s="5">
        <v>2225.37</v>
      </c>
      <c r="F341" s="38">
        <f t="shared" si="29"/>
        <v>-4.8106018378872217E-3</v>
      </c>
      <c r="G341" s="38">
        <f t="shared" si="30"/>
        <v>7.2332506770593453E-3</v>
      </c>
      <c r="H341" s="38">
        <f t="shared" si="31"/>
        <v>-5.4872685500491755E-3</v>
      </c>
      <c r="I341" s="38">
        <f t="shared" si="32"/>
        <v>-4.4522533176240033E-3</v>
      </c>
      <c r="Y341"/>
      <c r="Z341"/>
      <c r="AA341"/>
    </row>
    <row r="342" spans="1:27" x14ac:dyDescent="0.25">
      <c r="A342" s="4">
        <v>39574</v>
      </c>
      <c r="B342" s="5">
        <v>6430.86</v>
      </c>
      <c r="C342" s="5">
        <v>1670.92</v>
      </c>
      <c r="D342" s="5">
        <v>35912.86</v>
      </c>
      <c r="E342" s="5">
        <v>2242.4699999999998</v>
      </c>
      <c r="F342" s="38">
        <f t="shared" si="29"/>
        <v>-5.4401225910014304E-3</v>
      </c>
      <c r="G342" s="38">
        <f t="shared" si="30"/>
        <v>-7.2332506770592664E-3</v>
      </c>
      <c r="H342" s="38">
        <f t="shared" si="31"/>
        <v>2.1096789372261671E-2</v>
      </c>
      <c r="I342" s="38">
        <f t="shared" si="32"/>
        <v>7.6547430068767972E-3</v>
      </c>
      <c r="Y342"/>
      <c r="Z342"/>
      <c r="AA342"/>
    </row>
    <row r="343" spans="1:27" x14ac:dyDescent="0.25">
      <c r="A343" s="4">
        <v>39575</v>
      </c>
      <c r="B343" s="5">
        <v>6347.07</v>
      </c>
      <c r="C343" s="5">
        <v>1608.29</v>
      </c>
      <c r="D343" s="5">
        <v>35320.35</v>
      </c>
      <c r="E343" s="5">
        <v>2202.77</v>
      </c>
      <c r="F343" s="38">
        <f t="shared" si="29"/>
        <v>-1.311498826600656E-2</v>
      </c>
      <c r="G343" s="38">
        <f t="shared" si="30"/>
        <v>-3.8202870188859747E-2</v>
      </c>
      <c r="H343" s="38">
        <f t="shared" si="31"/>
        <v>-1.6636163533504868E-2</v>
      </c>
      <c r="I343" s="38">
        <f t="shared" si="32"/>
        <v>-1.7862277651782929E-2</v>
      </c>
      <c r="Y343"/>
      <c r="Z343"/>
      <c r="AA343"/>
    </row>
    <row r="344" spans="1:27" x14ac:dyDescent="0.25">
      <c r="A344" s="4">
        <v>39576</v>
      </c>
      <c r="B344" s="5">
        <v>6350.96</v>
      </c>
      <c r="C344" s="5">
        <v>1656.78</v>
      </c>
      <c r="D344" s="5">
        <v>35392.9</v>
      </c>
      <c r="E344" s="5">
        <v>2210.9499999999998</v>
      </c>
      <c r="F344" s="38">
        <f t="shared" si="29"/>
        <v>6.1269348421614947E-4</v>
      </c>
      <c r="G344" s="38">
        <f t="shared" si="30"/>
        <v>2.9704456808626409E-2</v>
      </c>
      <c r="H344" s="38">
        <f t="shared" si="31"/>
        <v>2.0519499656988338E-3</v>
      </c>
      <c r="I344" s="38">
        <f t="shared" si="32"/>
        <v>3.7066281347610561E-3</v>
      </c>
      <c r="Y344"/>
      <c r="Z344"/>
      <c r="AA344"/>
    </row>
    <row r="345" spans="1:27" x14ac:dyDescent="0.25">
      <c r="A345" s="4">
        <v>39577</v>
      </c>
      <c r="B345" s="5">
        <v>6288.61</v>
      </c>
      <c r="C345" s="5">
        <v>1636.58</v>
      </c>
      <c r="D345" s="5">
        <v>35538.019999999997</v>
      </c>
      <c r="E345" s="5">
        <v>2196.54</v>
      </c>
      <c r="F345" s="38">
        <f t="shared" si="29"/>
        <v>-9.8659219804118608E-3</v>
      </c>
      <c r="G345" s="38">
        <f t="shared" si="30"/>
        <v>-1.2267260983886594E-2</v>
      </c>
      <c r="H345" s="38">
        <f t="shared" si="31"/>
        <v>4.0918742484626286E-3</v>
      </c>
      <c r="I345" s="38">
        <f t="shared" si="32"/>
        <v>-6.5388923601098379E-3</v>
      </c>
      <c r="Y345"/>
      <c r="Z345"/>
      <c r="AA345"/>
    </row>
    <row r="346" spans="1:27" x14ac:dyDescent="0.25">
      <c r="A346" s="4">
        <v>39580</v>
      </c>
      <c r="B346" s="5">
        <v>6313.94</v>
      </c>
      <c r="C346" s="5">
        <v>1646.68</v>
      </c>
      <c r="D346" s="5">
        <v>36263.519999999997</v>
      </c>
      <c r="E346" s="5">
        <v>2220.81</v>
      </c>
      <c r="F346" s="38">
        <f t="shared" si="29"/>
        <v>4.019826798380045E-3</v>
      </c>
      <c r="G346" s="38">
        <f t="shared" si="30"/>
        <v>6.1524410855027583E-3</v>
      </c>
      <c r="H346" s="38">
        <f t="shared" si="31"/>
        <v>2.0209167982979042E-2</v>
      </c>
      <c r="I346" s="38">
        <f t="shared" si="32"/>
        <v>1.0988599144278964E-2</v>
      </c>
      <c r="Y346"/>
      <c r="Z346"/>
      <c r="AA346"/>
    </row>
    <row r="347" spans="1:27" x14ac:dyDescent="0.25">
      <c r="A347" s="4">
        <v>39581</v>
      </c>
      <c r="B347" s="5">
        <v>6300.3</v>
      </c>
      <c r="C347" s="5">
        <v>1662.84</v>
      </c>
      <c r="D347" s="5">
        <v>36142.61</v>
      </c>
      <c r="E347" s="5">
        <v>2220.46</v>
      </c>
      <c r="F347" s="38">
        <f t="shared" si="29"/>
        <v>-2.1626360868642227E-3</v>
      </c>
      <c r="G347" s="38">
        <f t="shared" si="30"/>
        <v>9.7658442515554996E-3</v>
      </c>
      <c r="H347" s="38">
        <f t="shared" si="31"/>
        <v>-3.339775579411263E-3</v>
      </c>
      <c r="I347" s="38">
        <f t="shared" si="32"/>
        <v>-1.5761257510778782E-4</v>
      </c>
      <c r="Y347"/>
      <c r="Z347"/>
      <c r="AA347"/>
    </row>
    <row r="348" spans="1:27" x14ac:dyDescent="0.25">
      <c r="A348" s="4">
        <v>39582</v>
      </c>
      <c r="B348" s="5">
        <v>6335.38</v>
      </c>
      <c r="C348" s="5">
        <v>1644.66</v>
      </c>
      <c r="D348" s="5">
        <v>36324.65</v>
      </c>
      <c r="E348" s="5">
        <v>2229.7399999999998</v>
      </c>
      <c r="F348" s="38">
        <f t="shared" si="29"/>
        <v>5.5525448774465516E-3</v>
      </c>
      <c r="G348" s="38">
        <f t="shared" si="30"/>
        <v>-1.099330799193007E-2</v>
      </c>
      <c r="H348" s="38">
        <f t="shared" si="31"/>
        <v>5.024072468323617E-3</v>
      </c>
      <c r="I348" s="38">
        <f t="shared" si="32"/>
        <v>4.1706051194620357E-3</v>
      </c>
      <c r="Y348"/>
      <c r="Z348"/>
      <c r="AA348"/>
    </row>
    <row r="349" spans="1:27" x14ac:dyDescent="0.25">
      <c r="A349" s="4">
        <v>39583</v>
      </c>
      <c r="B349" s="5">
        <v>6308.09</v>
      </c>
      <c r="C349" s="5">
        <v>1650.72</v>
      </c>
      <c r="D349" s="5">
        <v>36955.86</v>
      </c>
      <c r="E349" s="5">
        <v>2253.7600000000002</v>
      </c>
      <c r="F349" s="38">
        <f t="shared" si="29"/>
        <v>-4.3168595930883251E-3</v>
      </c>
      <c r="G349" s="38">
        <f t="shared" si="30"/>
        <v>3.6778804453718016E-3</v>
      </c>
      <c r="H349" s="38">
        <f t="shared" si="31"/>
        <v>1.7227653340059532E-2</v>
      </c>
      <c r="I349" s="38">
        <f t="shared" si="32"/>
        <v>1.0714945828499601E-2</v>
      </c>
      <c r="Y349"/>
      <c r="Z349"/>
      <c r="AA349"/>
    </row>
    <row r="350" spans="1:27" x14ac:dyDescent="0.25">
      <c r="A350" s="4">
        <v>39584</v>
      </c>
      <c r="B350" s="5">
        <v>6261.32</v>
      </c>
      <c r="C350" s="5">
        <v>1638.6</v>
      </c>
      <c r="D350" s="5">
        <v>36397.46</v>
      </c>
      <c r="E350" s="5">
        <v>2256.63</v>
      </c>
      <c r="F350" s="38">
        <f t="shared" si="29"/>
        <v>-7.441911092295468E-3</v>
      </c>
      <c r="G350" s="38">
        <f t="shared" si="30"/>
        <v>-7.3693376443515696E-3</v>
      </c>
      <c r="H350" s="38">
        <f t="shared" si="31"/>
        <v>-1.5225235524385346E-2</v>
      </c>
      <c r="I350" s="38">
        <f t="shared" si="32"/>
        <v>1.2726173955438886E-3</v>
      </c>
      <c r="Y350"/>
      <c r="Z350"/>
      <c r="AA350"/>
    </row>
    <row r="351" spans="1:27" x14ac:dyDescent="0.25">
      <c r="A351" s="4">
        <v>39587</v>
      </c>
      <c r="B351" s="5">
        <v>6313.94</v>
      </c>
      <c r="C351" s="5">
        <v>1620.41</v>
      </c>
      <c r="D351" s="5">
        <v>35754.230000000003</v>
      </c>
      <c r="E351" s="5">
        <v>2258.7399999999998</v>
      </c>
      <c r="F351" s="38">
        <f t="shared" si="29"/>
        <v>8.3688618948014552E-3</v>
      </c>
      <c r="G351" s="38">
        <f t="shared" si="30"/>
        <v>-1.1163015082496753E-2</v>
      </c>
      <c r="H351" s="38">
        <f t="shared" si="31"/>
        <v>-1.7830408169281196E-2</v>
      </c>
      <c r="I351" s="38">
        <f t="shared" si="32"/>
        <v>9.3458571659976134E-4</v>
      </c>
      <c r="Y351"/>
      <c r="Z351"/>
      <c r="AA351"/>
    </row>
    <row r="352" spans="1:27" x14ac:dyDescent="0.25">
      <c r="A352" s="4">
        <v>39588</v>
      </c>
      <c r="B352" s="5">
        <v>6181.42</v>
      </c>
      <c r="C352" s="5">
        <v>1616.37</v>
      </c>
      <c r="D352" s="5">
        <v>34904.68</v>
      </c>
      <c r="E352" s="5">
        <v>2237.79</v>
      </c>
      <c r="F352" s="38">
        <f t="shared" si="29"/>
        <v>-2.1211868859715953E-2</v>
      </c>
      <c r="G352" s="38">
        <f t="shared" si="30"/>
        <v>-2.4963093555685585E-3</v>
      </c>
      <c r="H352" s="38">
        <f t="shared" si="31"/>
        <v>-2.4047666179551279E-2</v>
      </c>
      <c r="I352" s="38">
        <f t="shared" si="32"/>
        <v>-9.3183639801439934E-3</v>
      </c>
      <c r="Y352"/>
      <c r="Z352"/>
      <c r="AA352"/>
    </row>
    <row r="353" spans="1:27" x14ac:dyDescent="0.25">
      <c r="A353" s="4">
        <v>39589</v>
      </c>
      <c r="B353" s="5">
        <v>6039.16</v>
      </c>
      <c r="C353" s="5">
        <v>1575.96</v>
      </c>
      <c r="D353" s="5">
        <v>34285.72</v>
      </c>
      <c r="E353" s="5">
        <v>2202.02</v>
      </c>
      <c r="F353" s="38">
        <f t="shared" si="29"/>
        <v>-2.3283089110987282E-2</v>
      </c>
      <c r="G353" s="38">
        <f t="shared" si="30"/>
        <v>-2.5318283884580069E-2</v>
      </c>
      <c r="H353" s="38">
        <f t="shared" si="31"/>
        <v>-1.7891976685998595E-2</v>
      </c>
      <c r="I353" s="38">
        <f t="shared" si="32"/>
        <v>-1.6113650795532432E-2</v>
      </c>
      <c r="Y353"/>
      <c r="Z353"/>
      <c r="AA353"/>
    </row>
    <row r="354" spans="1:27" x14ac:dyDescent="0.25">
      <c r="A354" s="4">
        <v>39590</v>
      </c>
      <c r="B354" s="5">
        <v>6043.06</v>
      </c>
      <c r="C354" s="5">
        <v>1446.65</v>
      </c>
      <c r="D354" s="5">
        <v>34552.71</v>
      </c>
      <c r="E354" s="5">
        <v>2208.1999999999998</v>
      </c>
      <c r="F354" s="38">
        <f t="shared" si="29"/>
        <v>6.4557674590436835E-4</v>
      </c>
      <c r="G354" s="38">
        <f t="shared" si="30"/>
        <v>-8.5614071762419322E-2</v>
      </c>
      <c r="H354" s="38">
        <f t="shared" si="31"/>
        <v>7.7570432320805517E-3</v>
      </c>
      <c r="I354" s="38">
        <f t="shared" si="32"/>
        <v>2.8025831115238804E-3</v>
      </c>
      <c r="Y354"/>
      <c r="Z354"/>
      <c r="AA354"/>
    </row>
    <row r="355" spans="1:27" x14ac:dyDescent="0.25">
      <c r="A355" s="4">
        <v>39591</v>
      </c>
      <c r="B355" s="5">
        <v>5930.04</v>
      </c>
      <c r="C355" s="5">
        <v>1388.06</v>
      </c>
      <c r="D355" s="5">
        <v>34042.97</v>
      </c>
      <c r="E355" s="5">
        <v>2179.0500000000002</v>
      </c>
      <c r="F355" s="38">
        <f t="shared" si="29"/>
        <v>-1.8879547823973147E-2</v>
      </c>
      <c r="G355" s="38">
        <f t="shared" si="30"/>
        <v>-4.1343449824482258E-2</v>
      </c>
      <c r="H355" s="38">
        <f t="shared" si="31"/>
        <v>-1.4862433992551461E-2</v>
      </c>
      <c r="I355" s="38">
        <f t="shared" si="32"/>
        <v>-1.3288702018034275E-2</v>
      </c>
      <c r="Y355"/>
      <c r="Z355"/>
      <c r="AA355"/>
    </row>
    <row r="356" spans="1:27" x14ac:dyDescent="0.25">
      <c r="A356" s="4">
        <v>39595</v>
      </c>
      <c r="B356" s="5">
        <v>5924.19</v>
      </c>
      <c r="C356" s="5">
        <v>1373.92</v>
      </c>
      <c r="D356" s="5">
        <v>34516.300000000003</v>
      </c>
      <c r="E356" s="5">
        <v>2193.98</v>
      </c>
      <c r="F356" s="38">
        <f t="shared" si="29"/>
        <v>-9.8698953452022926E-4</v>
      </c>
      <c r="G356" s="38">
        <f t="shared" si="30"/>
        <v>-1.0239120873992511E-2</v>
      </c>
      <c r="H356" s="38">
        <f t="shared" si="31"/>
        <v>1.3808126036706394E-2</v>
      </c>
      <c r="I356" s="38">
        <f t="shared" si="32"/>
        <v>6.8282440363418347E-3</v>
      </c>
      <c r="Y356"/>
      <c r="Z356"/>
      <c r="AA356"/>
    </row>
    <row r="357" spans="1:27" x14ac:dyDescent="0.25">
      <c r="A357" s="4">
        <v>39596</v>
      </c>
      <c r="B357" s="5">
        <v>5953.42</v>
      </c>
      <c r="C357" s="5">
        <v>1369.88</v>
      </c>
      <c r="D357" s="5">
        <v>34200.75</v>
      </c>
      <c r="E357" s="5">
        <v>2203.1</v>
      </c>
      <c r="F357" s="38">
        <f t="shared" si="29"/>
        <v>4.9218755301268331E-3</v>
      </c>
      <c r="G357" s="38">
        <f t="shared" si="30"/>
        <v>-2.9448231792166624E-3</v>
      </c>
      <c r="H357" s="38">
        <f t="shared" si="31"/>
        <v>-9.1841025769005772E-3</v>
      </c>
      <c r="I357" s="38">
        <f t="shared" si="32"/>
        <v>4.1482133951753694E-3</v>
      </c>
      <c r="Y357"/>
      <c r="Z357"/>
      <c r="AA357"/>
    </row>
    <row r="358" spans="1:27" x14ac:dyDescent="0.25">
      <c r="A358" s="4">
        <v>39597</v>
      </c>
      <c r="B358" s="5">
        <v>5970.96</v>
      </c>
      <c r="C358" s="5">
        <v>1355.73</v>
      </c>
      <c r="D358" s="5">
        <v>34358.54</v>
      </c>
      <c r="E358" s="5">
        <v>2215.12</v>
      </c>
      <c r="F358" s="38">
        <f t="shared" si="29"/>
        <v>2.9418741519764238E-3</v>
      </c>
      <c r="G358" s="38">
        <f t="shared" si="30"/>
        <v>-1.0383090114897143E-2</v>
      </c>
      <c r="H358" s="38">
        <f t="shared" si="31"/>
        <v>4.603031291691922E-3</v>
      </c>
      <c r="I358" s="38">
        <f t="shared" si="32"/>
        <v>5.4411186654810288E-3</v>
      </c>
      <c r="Y358"/>
      <c r="Z358"/>
      <c r="AA358"/>
    </row>
    <row r="359" spans="1:27" x14ac:dyDescent="0.25">
      <c r="A359" s="4">
        <v>39598</v>
      </c>
      <c r="B359" s="5">
        <v>5986.55</v>
      </c>
      <c r="C359" s="5">
        <v>1373.92</v>
      </c>
      <c r="D359" s="5">
        <v>34370.660000000003</v>
      </c>
      <c r="E359" s="5">
        <v>2218.5</v>
      </c>
      <c r="F359" s="38">
        <f t="shared" si="29"/>
        <v>2.6075677684676917E-3</v>
      </c>
      <c r="G359" s="38">
        <f t="shared" si="30"/>
        <v>1.3327913294113852E-2</v>
      </c>
      <c r="H359" s="38">
        <f t="shared" si="31"/>
        <v>3.5268852614719258E-4</v>
      </c>
      <c r="I359" s="38">
        <f t="shared" si="32"/>
        <v>1.5247137349638953E-3</v>
      </c>
      <c r="Y359"/>
      <c r="Z359"/>
      <c r="AA359"/>
    </row>
    <row r="360" spans="1:27" x14ac:dyDescent="0.25">
      <c r="A360" s="4">
        <v>39601</v>
      </c>
      <c r="B360" s="5">
        <v>5926.14</v>
      </c>
      <c r="C360" s="5">
        <v>1341.59</v>
      </c>
      <c r="D360" s="5">
        <v>33739.56</v>
      </c>
      <c r="E360" s="5">
        <v>2195.27</v>
      </c>
      <c r="F360" s="38">
        <f t="shared" si="29"/>
        <v>-1.0142212688492643E-2</v>
      </c>
      <c r="G360" s="38">
        <f t="shared" si="30"/>
        <v>-2.3812490229478848E-2</v>
      </c>
      <c r="H360" s="38">
        <f t="shared" si="31"/>
        <v>-1.8532257338723764E-2</v>
      </c>
      <c r="I360" s="38">
        <f t="shared" si="32"/>
        <v>-1.0526246040699707E-2</v>
      </c>
      <c r="Y360"/>
      <c r="Z360"/>
      <c r="AA360"/>
    </row>
    <row r="361" spans="1:27" x14ac:dyDescent="0.25">
      <c r="A361" s="4">
        <v>39602</v>
      </c>
      <c r="B361" s="5">
        <v>5935.88</v>
      </c>
      <c r="C361" s="5">
        <v>1349.67</v>
      </c>
      <c r="D361" s="5">
        <v>33144.879999999997</v>
      </c>
      <c r="E361" s="5">
        <v>2182.65</v>
      </c>
      <c r="F361" s="38">
        <f t="shared" si="29"/>
        <v>1.6422164503116933E-3</v>
      </c>
      <c r="G361" s="38">
        <f t="shared" si="30"/>
        <v>6.0046404119219405E-3</v>
      </c>
      <c r="H361" s="38">
        <f t="shared" si="31"/>
        <v>-1.7782780900554223E-2</v>
      </c>
      <c r="I361" s="38">
        <f t="shared" si="32"/>
        <v>-5.7653109038670828E-3</v>
      </c>
      <c r="Y361"/>
      <c r="Z361"/>
      <c r="AA361"/>
    </row>
    <row r="362" spans="1:27" x14ac:dyDescent="0.25">
      <c r="A362" s="4">
        <v>39603</v>
      </c>
      <c r="B362" s="5">
        <v>5933.93</v>
      </c>
      <c r="C362" s="5">
        <v>1305.22</v>
      </c>
      <c r="D362" s="5">
        <v>33424.019999999997</v>
      </c>
      <c r="E362" s="5">
        <v>2183.0100000000002</v>
      </c>
      <c r="F362" s="38">
        <f t="shared" si="29"/>
        <v>-3.2856465563354007E-4</v>
      </c>
      <c r="G362" s="38">
        <f t="shared" si="30"/>
        <v>-3.3488509182756969E-2</v>
      </c>
      <c r="H362" s="38">
        <f t="shared" si="31"/>
        <v>8.3865479552310065E-3</v>
      </c>
      <c r="I362" s="38">
        <f t="shared" si="32"/>
        <v>1.6492351709299498E-4</v>
      </c>
      <c r="Y362"/>
      <c r="Z362"/>
      <c r="AA362"/>
    </row>
    <row r="363" spans="1:27" x14ac:dyDescent="0.25">
      <c r="A363" s="4">
        <v>39604</v>
      </c>
      <c r="B363" s="5">
        <v>6052.81</v>
      </c>
      <c r="C363" s="5">
        <v>1293.0999999999999</v>
      </c>
      <c r="D363" s="5">
        <v>34346.39</v>
      </c>
      <c r="E363" s="5">
        <v>2225.7399999999998</v>
      </c>
      <c r="F363" s="38">
        <f t="shared" si="29"/>
        <v>1.9835901651519827E-2</v>
      </c>
      <c r="G363" s="38">
        <f t="shared" si="30"/>
        <v>-9.3291726220550882E-3</v>
      </c>
      <c r="H363" s="38">
        <f t="shared" si="31"/>
        <v>2.7222115344809655E-2</v>
      </c>
      <c r="I363" s="38">
        <f t="shared" si="32"/>
        <v>1.938478618462432E-2</v>
      </c>
      <c r="Y363"/>
      <c r="Z363"/>
      <c r="AA363"/>
    </row>
    <row r="364" spans="1:27" x14ac:dyDescent="0.25">
      <c r="A364" s="4">
        <v>39605</v>
      </c>
      <c r="B364" s="5">
        <v>5850.14</v>
      </c>
      <c r="C364" s="5">
        <v>1220.3599999999999</v>
      </c>
      <c r="D364" s="5">
        <v>33363.33</v>
      </c>
      <c r="E364" s="5">
        <v>2157.2399999999998</v>
      </c>
      <c r="F364" s="38">
        <f t="shared" si="29"/>
        <v>-3.4057034441863795E-2</v>
      </c>
      <c r="G364" s="38">
        <f t="shared" si="30"/>
        <v>-5.7896539135411526E-2</v>
      </c>
      <c r="H364" s="38">
        <f t="shared" si="31"/>
        <v>-2.9039525878535536E-2</v>
      </c>
      <c r="I364" s="38">
        <f t="shared" si="32"/>
        <v>-3.1259817729789904E-2</v>
      </c>
      <c r="Y364"/>
      <c r="Z364"/>
      <c r="AA364"/>
    </row>
    <row r="365" spans="1:27" x14ac:dyDescent="0.25">
      <c r="A365" s="4">
        <v>39608</v>
      </c>
      <c r="B365" s="5">
        <v>5857.93</v>
      </c>
      <c r="C365" s="5">
        <v>1285.02</v>
      </c>
      <c r="D365" s="5">
        <v>33630.339999999997</v>
      </c>
      <c r="E365" s="5">
        <v>2159.0300000000002</v>
      </c>
      <c r="F365" s="38">
        <f t="shared" si="29"/>
        <v>1.330706281997097E-3</v>
      </c>
      <c r="G365" s="38">
        <f t="shared" si="30"/>
        <v>5.1628385244139659E-2</v>
      </c>
      <c r="H365" s="38">
        <f t="shared" si="31"/>
        <v>7.9712430691551671E-3</v>
      </c>
      <c r="I365" s="38">
        <f t="shared" si="32"/>
        <v>8.2941989385173988E-4</v>
      </c>
      <c r="Y365"/>
      <c r="Z365"/>
      <c r="AA365"/>
    </row>
    <row r="366" spans="1:27" x14ac:dyDescent="0.25">
      <c r="A366" s="4">
        <v>39609</v>
      </c>
      <c r="B366" s="5">
        <v>5910.55</v>
      </c>
      <c r="C366" s="5">
        <v>1236.52</v>
      </c>
      <c r="D366" s="5">
        <v>33848.800000000003</v>
      </c>
      <c r="E366" s="5">
        <v>2153.77</v>
      </c>
      <c r="F366" s="38">
        <f t="shared" si="29"/>
        <v>8.9425908303671017E-3</v>
      </c>
      <c r="G366" s="38">
        <f t="shared" si="30"/>
        <v>-3.8473299893256326E-2</v>
      </c>
      <c r="H366" s="38">
        <f t="shared" si="31"/>
        <v>6.4749124910260083E-3</v>
      </c>
      <c r="I366" s="38">
        <f t="shared" si="32"/>
        <v>-2.4392518123081174E-3</v>
      </c>
      <c r="Y366"/>
      <c r="Z366"/>
      <c r="AA366"/>
    </row>
    <row r="367" spans="1:27" x14ac:dyDescent="0.25">
      <c r="A367" s="4">
        <v>39610</v>
      </c>
      <c r="B367" s="5">
        <v>5813.11</v>
      </c>
      <c r="C367" s="5">
        <v>1206.22</v>
      </c>
      <c r="D367" s="5">
        <v>32914.29</v>
      </c>
      <c r="E367" s="5">
        <v>2117.84</v>
      </c>
      <c r="F367" s="38">
        <f t="shared" si="29"/>
        <v>-1.6623178050141432E-2</v>
      </c>
      <c r="G367" s="38">
        <f t="shared" si="30"/>
        <v>-2.4809479639678209E-2</v>
      </c>
      <c r="H367" s="38">
        <f t="shared" si="31"/>
        <v>-2.7996638238165245E-2</v>
      </c>
      <c r="I367" s="38">
        <f t="shared" si="32"/>
        <v>-1.682309358509167E-2</v>
      </c>
      <c r="Y367"/>
      <c r="Z367"/>
      <c r="AA367"/>
    </row>
    <row r="368" spans="1:27" x14ac:dyDescent="0.25">
      <c r="A368" s="4">
        <v>39611</v>
      </c>
      <c r="B368" s="5">
        <v>5661.11</v>
      </c>
      <c r="C368" s="5">
        <v>1212.28</v>
      </c>
      <c r="D368" s="5">
        <v>34273.57</v>
      </c>
      <c r="E368" s="5">
        <v>2124.94</v>
      </c>
      <c r="F368" s="38">
        <f t="shared" si="29"/>
        <v>-2.6495725581921377E-2</v>
      </c>
      <c r="G368" s="38">
        <f t="shared" si="30"/>
        <v>5.0113811722430268E-3</v>
      </c>
      <c r="H368" s="38">
        <f t="shared" si="31"/>
        <v>4.0467593232007784E-2</v>
      </c>
      <c r="I368" s="38">
        <f t="shared" si="32"/>
        <v>3.3468653229991197E-3</v>
      </c>
      <c r="Y368"/>
      <c r="Z368"/>
      <c r="AA368"/>
    </row>
    <row r="369" spans="1:27" x14ac:dyDescent="0.25">
      <c r="A369" s="4">
        <v>39612</v>
      </c>
      <c r="B369" s="5">
        <v>5680.59</v>
      </c>
      <c r="C369" s="5">
        <v>1266.83</v>
      </c>
      <c r="D369" s="5">
        <v>35280.910000000003</v>
      </c>
      <c r="E369" s="5">
        <v>2156.96</v>
      </c>
      <c r="F369" s="38">
        <f t="shared" si="29"/>
        <v>3.4351145164038433E-3</v>
      </c>
      <c r="G369" s="38">
        <f t="shared" si="30"/>
        <v>4.401483305194883E-2</v>
      </c>
      <c r="H369" s="38">
        <f t="shared" si="31"/>
        <v>2.8967521249978281E-2</v>
      </c>
      <c r="I369" s="38">
        <f t="shared" si="32"/>
        <v>1.4956256276977732E-2</v>
      </c>
      <c r="Y369"/>
      <c r="Z369"/>
      <c r="AA369"/>
    </row>
    <row r="370" spans="1:27" x14ac:dyDescent="0.25">
      <c r="A370" s="4">
        <v>39615</v>
      </c>
      <c r="B370" s="5">
        <v>5645.52</v>
      </c>
      <c r="C370" s="5">
        <v>1313.3</v>
      </c>
      <c r="D370" s="5">
        <v>35111</v>
      </c>
      <c r="E370" s="5">
        <v>2157.14</v>
      </c>
      <c r="F370" s="38">
        <f t="shared" si="29"/>
        <v>-6.192790301296291E-3</v>
      </c>
      <c r="G370" s="38">
        <f t="shared" si="30"/>
        <v>3.6025336489323052E-2</v>
      </c>
      <c r="H370" s="38">
        <f t="shared" si="31"/>
        <v>-4.8275527680102888E-3</v>
      </c>
      <c r="I370" s="38">
        <f t="shared" si="32"/>
        <v>8.3447300760021342E-5</v>
      </c>
      <c r="Y370"/>
      <c r="Z370"/>
      <c r="AA370"/>
    </row>
    <row r="371" spans="1:27" x14ac:dyDescent="0.25">
      <c r="A371" s="4">
        <v>39616</v>
      </c>
      <c r="B371" s="5">
        <v>5624.08</v>
      </c>
      <c r="C371" s="5">
        <v>1333.51</v>
      </c>
      <c r="D371" s="5">
        <v>34953.21</v>
      </c>
      <c r="E371" s="5">
        <v>2142.5500000000002</v>
      </c>
      <c r="F371" s="38">
        <f t="shared" si="29"/>
        <v>-3.804931118489144E-3</v>
      </c>
      <c r="G371" s="38">
        <f t="shared" si="30"/>
        <v>1.5271510065454207E-2</v>
      </c>
      <c r="H371" s="38">
        <f t="shared" si="31"/>
        <v>-4.5041617328811512E-3</v>
      </c>
      <c r="I371" s="38">
        <f t="shared" si="32"/>
        <v>-6.7865618210172177E-3</v>
      </c>
      <c r="Y371"/>
      <c r="Z371"/>
      <c r="AA371"/>
    </row>
    <row r="372" spans="1:27" x14ac:dyDescent="0.25">
      <c r="A372" s="4">
        <v>39617</v>
      </c>
      <c r="B372" s="5">
        <v>5497.41</v>
      </c>
      <c r="C372" s="5">
        <v>1256.73</v>
      </c>
      <c r="D372" s="5">
        <v>34540.58</v>
      </c>
      <c r="E372" s="5">
        <v>2121.7800000000002</v>
      </c>
      <c r="F372" s="38">
        <f t="shared" si="29"/>
        <v>-2.2780306923250809E-2</v>
      </c>
      <c r="G372" s="38">
        <f t="shared" si="30"/>
        <v>-5.930145427456783E-2</v>
      </c>
      <c r="H372" s="38">
        <f t="shared" si="31"/>
        <v>-1.1875445253223546E-2</v>
      </c>
      <c r="I372" s="38">
        <f t="shared" si="32"/>
        <v>-9.7413494008413565E-3</v>
      </c>
      <c r="Y372"/>
      <c r="Z372"/>
      <c r="AA372"/>
    </row>
    <row r="373" spans="1:27" x14ac:dyDescent="0.25">
      <c r="A373" s="4">
        <v>39618</v>
      </c>
      <c r="B373" s="5">
        <v>5499.36</v>
      </c>
      <c r="C373" s="5">
        <v>1276.93</v>
      </c>
      <c r="D373" s="5">
        <v>35111</v>
      </c>
      <c r="E373" s="5">
        <v>2130.3000000000002</v>
      </c>
      <c r="F373" s="38">
        <f t="shared" si="29"/>
        <v>3.5464959627941854E-4</v>
      </c>
      <c r="G373" s="38">
        <f t="shared" si="30"/>
        <v>1.5945650173147131E-2</v>
      </c>
      <c r="H373" s="38">
        <f t="shared" si="31"/>
        <v>1.6379606986104595E-2</v>
      </c>
      <c r="I373" s="38">
        <f t="shared" si="32"/>
        <v>4.007455834502364E-3</v>
      </c>
      <c r="Y373"/>
      <c r="Z373"/>
      <c r="AA373"/>
    </row>
    <row r="374" spans="1:27" x14ac:dyDescent="0.25">
      <c r="A374" s="4">
        <v>39619</v>
      </c>
      <c r="B374" s="5">
        <v>5394.93</v>
      </c>
      <c r="C374" s="5">
        <v>1173.8900000000001</v>
      </c>
      <c r="D374" s="5">
        <v>34261.440000000002</v>
      </c>
      <c r="E374" s="5">
        <v>2090.81</v>
      </c>
      <c r="F374" s="38">
        <f t="shared" si="29"/>
        <v>-1.9172098182196416E-2</v>
      </c>
      <c r="G374" s="38">
        <f t="shared" si="30"/>
        <v>-8.4135739320124414E-2</v>
      </c>
      <c r="H374" s="38">
        <f t="shared" si="31"/>
        <v>-2.4493948152406582E-2</v>
      </c>
      <c r="I374" s="38">
        <f t="shared" si="32"/>
        <v>-1.8711264170592726E-2</v>
      </c>
      <c r="Y374"/>
      <c r="Z374"/>
      <c r="AA374"/>
    </row>
    <row r="375" spans="1:27" x14ac:dyDescent="0.25">
      <c r="A375" s="4">
        <v>39622</v>
      </c>
      <c r="B375" s="5">
        <v>5398.87</v>
      </c>
      <c r="C375" s="5">
        <v>1066.81</v>
      </c>
      <c r="D375" s="5">
        <v>33945.879999999997</v>
      </c>
      <c r="E375" s="5">
        <v>2090.94</v>
      </c>
      <c r="F375" s="38">
        <f t="shared" si="29"/>
        <v>7.3004876410370692E-4</v>
      </c>
      <c r="G375" s="38">
        <f t="shared" si="30"/>
        <v>-9.565013314282661E-2</v>
      </c>
      <c r="H375" s="38">
        <f t="shared" si="31"/>
        <v>-9.2530318294436909E-3</v>
      </c>
      <c r="I375" s="38">
        <f t="shared" si="32"/>
        <v>6.2174926785194451E-5</v>
      </c>
      <c r="Y375"/>
      <c r="Z375"/>
      <c r="AA375"/>
    </row>
    <row r="376" spans="1:27" x14ac:dyDescent="0.25">
      <c r="A376" s="4">
        <v>39623</v>
      </c>
      <c r="B376" s="5">
        <v>5436.31</v>
      </c>
      <c r="C376" s="5">
        <v>1074.8900000000001</v>
      </c>
      <c r="D376" s="5">
        <v>33654.61</v>
      </c>
      <c r="E376" s="5">
        <v>2085.08</v>
      </c>
      <c r="F376" s="38">
        <f t="shared" si="29"/>
        <v>6.9108494756126779E-3</v>
      </c>
      <c r="G376" s="38">
        <f t="shared" si="30"/>
        <v>7.5454436525518778E-3</v>
      </c>
      <c r="H376" s="38">
        <f t="shared" si="31"/>
        <v>-8.6174464854599699E-3</v>
      </c>
      <c r="I376" s="38">
        <f t="shared" si="32"/>
        <v>-2.8065018109749338E-3</v>
      </c>
      <c r="Y376"/>
      <c r="Z376"/>
      <c r="AA376"/>
    </row>
    <row r="377" spans="1:27" x14ac:dyDescent="0.25">
      <c r="A377" s="4">
        <v>39624</v>
      </c>
      <c r="B377" s="5">
        <v>5515.13</v>
      </c>
      <c r="C377" s="5">
        <v>1058.72</v>
      </c>
      <c r="D377" s="5">
        <v>34407.07</v>
      </c>
      <c r="E377" s="5">
        <v>2097.36</v>
      </c>
      <c r="F377" s="38">
        <f t="shared" si="29"/>
        <v>1.43947026149964E-2</v>
      </c>
      <c r="G377" s="38">
        <f t="shared" si="30"/>
        <v>-1.5157699480999088E-2</v>
      </c>
      <c r="H377" s="38">
        <f t="shared" si="31"/>
        <v>2.2112021296742217E-2</v>
      </c>
      <c r="I377" s="38">
        <f t="shared" si="32"/>
        <v>5.8721871860234146E-3</v>
      </c>
      <c r="Y377"/>
      <c r="Z377"/>
      <c r="AA377"/>
    </row>
    <row r="378" spans="1:27" x14ac:dyDescent="0.25">
      <c r="A378" s="4">
        <v>39625</v>
      </c>
      <c r="B378" s="5">
        <v>5227.45</v>
      </c>
      <c r="C378" s="5">
        <v>1024.3800000000001</v>
      </c>
      <c r="D378" s="5">
        <v>33678.89</v>
      </c>
      <c r="E378" s="5">
        <v>2036.4</v>
      </c>
      <c r="F378" s="38">
        <f t="shared" si="29"/>
        <v>-5.3571637030426514E-2</v>
      </c>
      <c r="G378" s="38">
        <f t="shared" si="30"/>
        <v>-3.2973079752552037E-2</v>
      </c>
      <c r="H378" s="38">
        <f t="shared" si="31"/>
        <v>-2.1390834931787176E-2</v>
      </c>
      <c r="I378" s="38">
        <f t="shared" si="32"/>
        <v>-2.9495867959217652E-2</v>
      </c>
      <c r="Y378"/>
      <c r="Z378"/>
      <c r="AA378"/>
    </row>
    <row r="379" spans="1:27" x14ac:dyDescent="0.25">
      <c r="A379" s="4">
        <v>39626</v>
      </c>
      <c r="B379" s="5">
        <v>5174.25</v>
      </c>
      <c r="C379" s="5">
        <v>1006.19</v>
      </c>
      <c r="D379" s="5">
        <v>33533.24</v>
      </c>
      <c r="E379" s="5">
        <v>2028.89</v>
      </c>
      <c r="F379" s="38">
        <f t="shared" si="29"/>
        <v>-1.0229186361187491E-2</v>
      </c>
      <c r="G379" s="38">
        <f t="shared" si="30"/>
        <v>-1.7916630885396519E-2</v>
      </c>
      <c r="H379" s="38">
        <f t="shared" si="31"/>
        <v>-4.3340458929115701E-3</v>
      </c>
      <c r="I379" s="38">
        <f t="shared" si="32"/>
        <v>-3.6946975704648514E-3</v>
      </c>
      <c r="Y379"/>
      <c r="Z379"/>
      <c r="AA379"/>
    </row>
    <row r="380" spans="1:27" x14ac:dyDescent="0.25">
      <c r="A380" s="4">
        <v>39629</v>
      </c>
      <c r="B380" s="5">
        <v>5258.97</v>
      </c>
      <c r="C380" s="5">
        <v>971.84</v>
      </c>
      <c r="D380" s="5">
        <v>33387.61</v>
      </c>
      <c r="E380" s="5">
        <v>2031.47</v>
      </c>
      <c r="F380" s="38">
        <f t="shared" si="29"/>
        <v>1.624078897218564E-2</v>
      </c>
      <c r="G380" s="38">
        <f t="shared" si="30"/>
        <v>-3.4735017768416733E-2</v>
      </c>
      <c r="H380" s="38">
        <f t="shared" si="31"/>
        <v>-4.3523126166050358E-3</v>
      </c>
      <c r="I380" s="38">
        <f t="shared" si="32"/>
        <v>1.2708234477844611E-3</v>
      </c>
      <c r="Y380"/>
      <c r="Z380"/>
      <c r="AA380"/>
    </row>
    <row r="381" spans="1:27" x14ac:dyDescent="0.25">
      <c r="A381" s="4">
        <v>39630</v>
      </c>
      <c r="B381" s="5">
        <v>5343.7</v>
      </c>
      <c r="C381" s="5">
        <v>951.64</v>
      </c>
      <c r="D381" s="5">
        <v>32610.87</v>
      </c>
      <c r="E381" s="5">
        <v>2039.66</v>
      </c>
      <c r="F381" s="38">
        <f t="shared" si="29"/>
        <v>1.5983106849636317E-2</v>
      </c>
      <c r="G381" s="38">
        <f t="shared" si="30"/>
        <v>-2.1004369843740916E-2</v>
      </c>
      <c r="H381" s="38">
        <f t="shared" si="31"/>
        <v>-2.3539204698657834E-2</v>
      </c>
      <c r="I381" s="38">
        <f t="shared" si="32"/>
        <v>4.0234583756624644E-3</v>
      </c>
      <c r="Y381"/>
      <c r="Z381"/>
      <c r="AA381"/>
    </row>
    <row r="382" spans="1:27" x14ac:dyDescent="0.25">
      <c r="A382" s="4">
        <v>39631</v>
      </c>
      <c r="B382" s="5">
        <v>5223.51</v>
      </c>
      <c r="C382" s="5">
        <v>880.92</v>
      </c>
      <c r="D382" s="5">
        <v>31409.35</v>
      </c>
      <c r="E382" s="5">
        <v>2002.64</v>
      </c>
      <c r="F382" s="38">
        <f t="shared" si="29"/>
        <v>-2.2748707215225667E-2</v>
      </c>
      <c r="G382" s="38">
        <f t="shared" si="30"/>
        <v>-7.7219996102952826E-2</v>
      </c>
      <c r="H382" s="38">
        <f t="shared" si="31"/>
        <v>-3.7540049088245681E-2</v>
      </c>
      <c r="I382" s="38">
        <f t="shared" si="32"/>
        <v>-1.8316817173182887E-2</v>
      </c>
      <c r="Y382"/>
      <c r="Z382"/>
      <c r="AA382"/>
    </row>
    <row r="383" spans="1:27" x14ac:dyDescent="0.25">
      <c r="A383" s="4">
        <v>39632</v>
      </c>
      <c r="B383" s="5">
        <v>5302.32</v>
      </c>
      <c r="C383" s="5">
        <v>893.05</v>
      </c>
      <c r="D383" s="5">
        <v>31530.720000000001</v>
      </c>
      <c r="E383" s="5">
        <v>2004.87</v>
      </c>
      <c r="F383" s="38">
        <f t="shared" si="29"/>
        <v>1.4974870909958259E-2</v>
      </c>
      <c r="G383" s="38">
        <f t="shared" si="30"/>
        <v>1.3675754439802314E-2</v>
      </c>
      <c r="H383" s="38">
        <f t="shared" si="31"/>
        <v>3.8566894011594767E-3</v>
      </c>
      <c r="I383" s="38">
        <f t="shared" si="32"/>
        <v>1.1129106253844811E-3</v>
      </c>
      <c r="Y383"/>
      <c r="Z383"/>
      <c r="AA383"/>
    </row>
    <row r="384" spans="1:27" x14ac:dyDescent="0.25">
      <c r="A384" s="4">
        <v>39636</v>
      </c>
      <c r="B384" s="5">
        <v>5339.76</v>
      </c>
      <c r="C384" s="5">
        <v>903.15</v>
      </c>
      <c r="D384" s="5">
        <v>31591.41</v>
      </c>
      <c r="E384" s="5">
        <v>1988.09</v>
      </c>
      <c r="F384" s="38">
        <f t="shared" si="29"/>
        <v>7.036247513129628E-3</v>
      </c>
      <c r="G384" s="38">
        <f t="shared" si="30"/>
        <v>1.1246082228074E-2</v>
      </c>
      <c r="H384" s="38">
        <f t="shared" si="31"/>
        <v>1.9229395047693943E-3</v>
      </c>
      <c r="I384" s="38">
        <f t="shared" si="32"/>
        <v>-8.4048419117961105E-3</v>
      </c>
      <c r="Y384"/>
      <c r="Z384"/>
      <c r="AA384"/>
    </row>
    <row r="385" spans="1:27" x14ac:dyDescent="0.25">
      <c r="A385" s="4">
        <v>39637</v>
      </c>
      <c r="B385" s="5">
        <v>5528.92</v>
      </c>
      <c r="C385" s="5">
        <v>990.03</v>
      </c>
      <c r="D385" s="5">
        <v>31372.94</v>
      </c>
      <c r="E385" s="5">
        <v>2022.83</v>
      </c>
      <c r="F385" s="38">
        <f t="shared" si="29"/>
        <v>3.4811789946644293E-2</v>
      </c>
      <c r="G385" s="38">
        <f t="shared" si="30"/>
        <v>9.184659312124463E-2</v>
      </c>
      <c r="H385" s="38">
        <f t="shared" si="31"/>
        <v>-6.9395102699868396E-3</v>
      </c>
      <c r="I385" s="38">
        <f t="shared" si="32"/>
        <v>1.7323142201709451E-2</v>
      </c>
      <c r="Y385"/>
      <c r="Z385"/>
      <c r="AA385"/>
    </row>
    <row r="386" spans="1:27" x14ac:dyDescent="0.25">
      <c r="A386" s="4">
        <v>39638</v>
      </c>
      <c r="B386" s="5">
        <v>5357.49</v>
      </c>
      <c r="C386" s="5">
        <v>1000.13</v>
      </c>
      <c r="D386" s="5">
        <v>30620.48</v>
      </c>
      <c r="E386" s="5">
        <v>1976.97</v>
      </c>
      <c r="F386" s="38">
        <f t="shared" si="29"/>
        <v>-3.1496916266896935E-2</v>
      </c>
      <c r="G386" s="38">
        <f t="shared" si="30"/>
        <v>1.0150024833058321E-2</v>
      </c>
      <c r="H386" s="38">
        <f t="shared" si="31"/>
        <v>-2.4276671790481062E-2</v>
      </c>
      <c r="I386" s="38">
        <f t="shared" si="32"/>
        <v>-2.293215147462372E-2</v>
      </c>
      <c r="Y386"/>
      <c r="Z386"/>
      <c r="AA386"/>
    </row>
    <row r="387" spans="1:27" x14ac:dyDescent="0.25">
      <c r="A387" s="4">
        <v>39639</v>
      </c>
      <c r="B387" s="5">
        <v>5446.16</v>
      </c>
      <c r="C387" s="5">
        <v>925.37</v>
      </c>
      <c r="D387" s="5">
        <v>30887.48</v>
      </c>
      <c r="E387" s="5">
        <v>1990.78</v>
      </c>
      <c r="F387" s="38">
        <f t="shared" si="29"/>
        <v>1.6415191359379196E-2</v>
      </c>
      <c r="G387" s="38">
        <f t="shared" si="30"/>
        <v>-7.7691612999117157E-2</v>
      </c>
      <c r="H387" s="38">
        <f t="shared" si="31"/>
        <v>8.6818576679802278E-3</v>
      </c>
      <c r="I387" s="38">
        <f t="shared" si="32"/>
        <v>6.9611521727033594E-3</v>
      </c>
      <c r="Y387"/>
      <c r="Z387"/>
      <c r="AA387"/>
    </row>
    <row r="388" spans="1:27" x14ac:dyDescent="0.25">
      <c r="A388" s="4">
        <v>39640</v>
      </c>
      <c r="B388" s="5">
        <v>5450.1</v>
      </c>
      <c r="C388" s="5">
        <v>981.95</v>
      </c>
      <c r="D388" s="5">
        <v>30644.76</v>
      </c>
      <c r="E388" s="5">
        <v>1968.86</v>
      </c>
      <c r="F388" s="38">
        <f t="shared" si="29"/>
        <v>7.2318394967031642E-4</v>
      </c>
      <c r="G388" s="38">
        <f t="shared" si="30"/>
        <v>5.9346733027480052E-2</v>
      </c>
      <c r="H388" s="38">
        <f t="shared" si="31"/>
        <v>-7.8892385165283772E-3</v>
      </c>
      <c r="I388" s="38">
        <f t="shared" si="32"/>
        <v>-1.1071826692380318E-2</v>
      </c>
      <c r="Y388"/>
      <c r="Z388"/>
      <c r="AA388"/>
    </row>
    <row r="389" spans="1:27" x14ac:dyDescent="0.25">
      <c r="A389" s="4">
        <v>39643</v>
      </c>
      <c r="B389" s="5">
        <v>5355.52</v>
      </c>
      <c r="C389" s="5">
        <v>941.54</v>
      </c>
      <c r="D389" s="5">
        <v>30523.39</v>
      </c>
      <c r="E389" s="5">
        <v>1951.08</v>
      </c>
      <c r="F389" s="38">
        <f t="shared" si="29"/>
        <v>-1.750615243652439E-2</v>
      </c>
      <c r="G389" s="38">
        <f t="shared" si="30"/>
        <v>-4.2023557970858612E-2</v>
      </c>
      <c r="H389" s="38">
        <f t="shared" si="31"/>
        <v>-3.9684103338319858E-3</v>
      </c>
      <c r="I389" s="38">
        <f t="shared" si="32"/>
        <v>-9.0716296335133628E-3</v>
      </c>
      <c r="Y389"/>
      <c r="Z389"/>
      <c r="AA389"/>
    </row>
    <row r="390" spans="1:27" x14ac:dyDescent="0.25">
      <c r="A390" s="4">
        <v>39644</v>
      </c>
      <c r="B390" s="5">
        <v>5251.09</v>
      </c>
      <c r="C390" s="5">
        <v>939.52</v>
      </c>
      <c r="D390" s="5">
        <v>31737.040000000001</v>
      </c>
      <c r="E390" s="5">
        <v>1929.85</v>
      </c>
      <c r="F390" s="38">
        <f t="shared" ref="F390:F453" si="33">LN(B390/B389)</f>
        <v>-1.9692130592847953E-2</v>
      </c>
      <c r="G390" s="38">
        <f t="shared" ref="G390:G453" si="34">LN(C390/C389)</f>
        <v>-2.1477260443321343E-3</v>
      </c>
      <c r="H390" s="38">
        <f t="shared" ref="H390:H453" si="35">LN(D390/D389)</f>
        <v>3.8991178077495595E-2</v>
      </c>
      <c r="I390" s="38">
        <f t="shared" ref="I390:I453" si="36">LN(E390/E389)</f>
        <v>-1.0940785724158429E-2</v>
      </c>
      <c r="Y390"/>
      <c r="Z390"/>
      <c r="AA390"/>
    </row>
    <row r="391" spans="1:27" x14ac:dyDescent="0.25">
      <c r="A391" s="4">
        <v>39645</v>
      </c>
      <c r="B391" s="5">
        <v>5454.04</v>
      </c>
      <c r="C391" s="5">
        <v>1109.24</v>
      </c>
      <c r="D391" s="5">
        <v>33084.199999999997</v>
      </c>
      <c r="E391" s="5">
        <v>1978.47</v>
      </c>
      <c r="F391" s="38">
        <f t="shared" si="33"/>
        <v>3.7920944361942939E-2</v>
      </c>
      <c r="G391" s="38">
        <f t="shared" si="34"/>
        <v>0.16606126857204823</v>
      </c>
      <c r="H391" s="38">
        <f t="shared" si="35"/>
        <v>4.1571373999094975E-2</v>
      </c>
      <c r="I391" s="38">
        <f t="shared" si="36"/>
        <v>2.4881539036939567E-2</v>
      </c>
      <c r="Y391"/>
      <c r="Z391"/>
      <c r="AA391"/>
    </row>
    <row r="392" spans="1:27" x14ac:dyDescent="0.25">
      <c r="A392" s="4">
        <v>39646</v>
      </c>
      <c r="B392" s="5">
        <v>5517.1</v>
      </c>
      <c r="C392" s="5">
        <v>1109.24</v>
      </c>
      <c r="D392" s="5">
        <v>33399.74</v>
      </c>
      <c r="E392" s="5">
        <v>2002.3</v>
      </c>
      <c r="F392" s="38">
        <f t="shared" si="33"/>
        <v>1.1495741455784397E-2</v>
      </c>
      <c r="G392" s="38">
        <f t="shared" si="34"/>
        <v>0</v>
      </c>
      <c r="H392" s="38">
        <f t="shared" si="35"/>
        <v>9.4922884915980069E-3</v>
      </c>
      <c r="I392" s="38">
        <f t="shared" si="36"/>
        <v>1.1972701090358681E-2</v>
      </c>
      <c r="Y392"/>
      <c r="Z392"/>
      <c r="AA392"/>
    </row>
    <row r="393" spans="1:27" x14ac:dyDescent="0.25">
      <c r="A393" s="4">
        <v>39647</v>
      </c>
      <c r="B393" s="5">
        <v>5517.1</v>
      </c>
      <c r="C393" s="5">
        <v>1099.1300000000001</v>
      </c>
      <c r="D393" s="5">
        <v>31385.07</v>
      </c>
      <c r="E393" s="5">
        <v>2002.88</v>
      </c>
      <c r="F393" s="38">
        <f t="shared" si="33"/>
        <v>0</v>
      </c>
      <c r="G393" s="38">
        <f t="shared" si="34"/>
        <v>-9.1561383561440078E-3</v>
      </c>
      <c r="H393" s="38">
        <f t="shared" si="35"/>
        <v>-6.2215813389386344E-2</v>
      </c>
      <c r="I393" s="38">
        <f t="shared" si="36"/>
        <v>2.8962493773286222E-4</v>
      </c>
      <c r="Y393"/>
      <c r="Z393"/>
      <c r="AA393"/>
    </row>
    <row r="394" spans="1:27" x14ac:dyDescent="0.25">
      <c r="A394" s="4">
        <v>39650</v>
      </c>
      <c r="B394" s="5">
        <v>5456.01</v>
      </c>
      <c r="C394" s="5">
        <v>1107.21</v>
      </c>
      <c r="D394" s="5">
        <v>31118.080000000002</v>
      </c>
      <c r="E394" s="5">
        <v>2001.86</v>
      </c>
      <c r="F394" s="38">
        <f t="shared" si="33"/>
        <v>-1.1134606534970851E-2</v>
      </c>
      <c r="G394" s="38">
        <f t="shared" si="34"/>
        <v>7.3243798525806508E-3</v>
      </c>
      <c r="H394" s="38">
        <f t="shared" si="35"/>
        <v>-8.5433013830555713E-3</v>
      </c>
      <c r="I394" s="38">
        <f t="shared" si="36"/>
        <v>-5.093963763222911E-4</v>
      </c>
      <c r="Y394"/>
      <c r="Z394"/>
      <c r="AA394"/>
    </row>
    <row r="395" spans="1:27" x14ac:dyDescent="0.25">
      <c r="A395" s="4">
        <v>39651</v>
      </c>
      <c r="B395" s="5">
        <v>5615.62</v>
      </c>
      <c r="C395" s="5">
        <v>1179.95</v>
      </c>
      <c r="D395" s="5">
        <v>31312.25</v>
      </c>
      <c r="E395" s="5">
        <v>2028.91</v>
      </c>
      <c r="F395" s="38">
        <f t="shared" si="33"/>
        <v>2.8834247232490735E-2</v>
      </c>
      <c r="G395" s="38">
        <f t="shared" si="34"/>
        <v>6.3628727066072352E-2</v>
      </c>
      <c r="H395" s="38">
        <f t="shared" si="35"/>
        <v>6.2203940324986814E-3</v>
      </c>
      <c r="I395" s="38">
        <f t="shared" si="36"/>
        <v>1.3421954655984475E-2</v>
      </c>
      <c r="Y395"/>
      <c r="Z395"/>
      <c r="AA395"/>
    </row>
    <row r="396" spans="1:27" x14ac:dyDescent="0.25">
      <c r="A396" s="4">
        <v>39652</v>
      </c>
      <c r="B396" s="5">
        <v>5779.16</v>
      </c>
      <c r="C396" s="5">
        <v>1218.3399999999999</v>
      </c>
      <c r="D396" s="5">
        <v>32076.86</v>
      </c>
      <c r="E396" s="5">
        <v>2037.15</v>
      </c>
      <c r="F396" s="38">
        <f t="shared" si="33"/>
        <v>2.8706342786774582E-2</v>
      </c>
      <c r="G396" s="38">
        <f t="shared" si="34"/>
        <v>3.2017211776423762E-2</v>
      </c>
      <c r="H396" s="38">
        <f t="shared" si="35"/>
        <v>2.412550312719796E-2</v>
      </c>
      <c r="I396" s="38">
        <f t="shared" si="36"/>
        <v>4.0530692021880149E-3</v>
      </c>
      <c r="Y396"/>
      <c r="Z396"/>
      <c r="AA396"/>
    </row>
    <row r="397" spans="1:27" x14ac:dyDescent="0.25">
      <c r="A397" s="4">
        <v>39653</v>
      </c>
      <c r="B397" s="5">
        <v>5656.99</v>
      </c>
      <c r="C397" s="5">
        <v>1032.46</v>
      </c>
      <c r="D397" s="5">
        <v>30875.34</v>
      </c>
      <c r="E397" s="5">
        <v>1990.09</v>
      </c>
      <c r="F397" s="38">
        <f t="shared" si="33"/>
        <v>-2.136639476527212E-2</v>
      </c>
      <c r="G397" s="38">
        <f t="shared" si="34"/>
        <v>-0.16554497229238016</v>
      </c>
      <c r="H397" s="38">
        <f t="shared" si="35"/>
        <v>-3.8177090875215827E-2</v>
      </c>
      <c r="I397" s="38">
        <f t="shared" si="36"/>
        <v>-2.3371908391666359E-2</v>
      </c>
      <c r="Y397"/>
      <c r="Z397"/>
      <c r="AA397"/>
    </row>
    <row r="398" spans="1:27" x14ac:dyDescent="0.25">
      <c r="A398" s="4">
        <v>39654</v>
      </c>
      <c r="B398" s="5">
        <v>5656.99</v>
      </c>
      <c r="C398" s="5">
        <v>1020.33</v>
      </c>
      <c r="D398" s="5">
        <v>31749.17</v>
      </c>
      <c r="E398" s="5">
        <v>1998.41</v>
      </c>
      <c r="F398" s="38">
        <f t="shared" si="33"/>
        <v>0</v>
      </c>
      <c r="G398" s="38">
        <f t="shared" si="34"/>
        <v>-1.1818199798915408E-2</v>
      </c>
      <c r="H398" s="38">
        <f t="shared" si="35"/>
        <v>2.7908776231459025E-2</v>
      </c>
      <c r="I398" s="38">
        <f t="shared" si="36"/>
        <v>4.1720005354751325E-3</v>
      </c>
      <c r="Y398"/>
      <c r="Z398"/>
      <c r="AA398"/>
    </row>
    <row r="399" spans="1:27" x14ac:dyDescent="0.25">
      <c r="A399" s="4">
        <v>39657</v>
      </c>
      <c r="B399" s="5">
        <v>5456.01</v>
      </c>
      <c r="C399" s="5">
        <v>959.72</v>
      </c>
      <c r="D399" s="5">
        <v>30948.17</v>
      </c>
      <c r="E399" s="5">
        <v>1961.23</v>
      </c>
      <c r="F399" s="38">
        <f t="shared" si="33"/>
        <v>-3.617419525399293E-2</v>
      </c>
      <c r="G399" s="38">
        <f t="shared" si="34"/>
        <v>-6.1239808113506058E-2</v>
      </c>
      <c r="H399" s="38">
        <f t="shared" si="35"/>
        <v>-2.5552713507419878E-2</v>
      </c>
      <c r="I399" s="38">
        <f t="shared" si="36"/>
        <v>-1.878003694482434E-2</v>
      </c>
      <c r="Y399"/>
      <c r="Z399"/>
      <c r="AA399"/>
    </row>
    <row r="400" spans="1:27" x14ac:dyDescent="0.25">
      <c r="A400" s="4">
        <v>39658</v>
      </c>
      <c r="B400" s="5">
        <v>5595.91</v>
      </c>
      <c r="C400" s="5">
        <v>1014.27</v>
      </c>
      <c r="D400" s="5">
        <v>31688.48</v>
      </c>
      <c r="E400" s="5">
        <v>2007.21</v>
      </c>
      <c r="F400" s="38">
        <f t="shared" si="33"/>
        <v>2.5318220373478268E-2</v>
      </c>
      <c r="G400" s="38">
        <f t="shared" si="34"/>
        <v>5.5282845644109326E-2</v>
      </c>
      <c r="H400" s="38">
        <f t="shared" si="35"/>
        <v>2.3639338137571478E-2</v>
      </c>
      <c r="I400" s="38">
        <f t="shared" si="36"/>
        <v>2.3173870687198186E-2</v>
      </c>
      <c r="Y400"/>
      <c r="Z400"/>
      <c r="AA400"/>
    </row>
    <row r="401" spans="1:27" x14ac:dyDescent="0.25">
      <c r="A401" s="4">
        <v>39659</v>
      </c>
      <c r="B401" s="5">
        <v>5708.22</v>
      </c>
      <c r="C401" s="5">
        <v>977.9</v>
      </c>
      <c r="D401" s="5">
        <v>31834.13</v>
      </c>
      <c r="E401" s="5">
        <v>2040.81</v>
      </c>
      <c r="F401" s="38">
        <f t="shared" si="33"/>
        <v>1.9871267510952889E-2</v>
      </c>
      <c r="G401" s="38">
        <f t="shared" si="34"/>
        <v>-3.6517005578100496E-2</v>
      </c>
      <c r="H401" s="38">
        <f t="shared" si="35"/>
        <v>4.5857767885680101E-3</v>
      </c>
      <c r="I401" s="38">
        <f t="shared" si="36"/>
        <v>1.6601089750427043E-2</v>
      </c>
      <c r="Y401"/>
      <c r="Z401"/>
      <c r="AA401"/>
    </row>
    <row r="402" spans="1:27" x14ac:dyDescent="0.25">
      <c r="A402" s="4">
        <v>39660</v>
      </c>
      <c r="B402" s="5">
        <v>5574.24</v>
      </c>
      <c r="C402" s="5">
        <v>969.82</v>
      </c>
      <c r="D402" s="5">
        <v>31215.16</v>
      </c>
      <c r="E402" s="5">
        <v>2014.39</v>
      </c>
      <c r="F402" s="38">
        <f t="shared" si="33"/>
        <v>-2.3751256085066921E-2</v>
      </c>
      <c r="G402" s="38">
        <f t="shared" si="34"/>
        <v>-8.2969280507980501E-3</v>
      </c>
      <c r="H402" s="38">
        <f t="shared" si="35"/>
        <v>-1.9635110442035159E-2</v>
      </c>
      <c r="I402" s="38">
        <f t="shared" si="36"/>
        <v>-1.303036783438305E-2</v>
      </c>
      <c r="Y402"/>
      <c r="Z402"/>
      <c r="AA402"/>
    </row>
    <row r="403" spans="1:27" x14ac:dyDescent="0.25">
      <c r="A403" s="4">
        <v>39661</v>
      </c>
      <c r="B403" s="5">
        <v>5558.47</v>
      </c>
      <c r="C403" s="5">
        <v>939.52</v>
      </c>
      <c r="D403" s="5">
        <v>30875.34</v>
      </c>
      <c r="E403" s="5">
        <v>2003.16</v>
      </c>
      <c r="F403" s="38">
        <f t="shared" si="33"/>
        <v>-2.8330946459682242E-3</v>
      </c>
      <c r="G403" s="38">
        <f t="shared" si="34"/>
        <v>-3.1741380721389982E-2</v>
      </c>
      <c r="H403" s="38">
        <f t="shared" si="35"/>
        <v>-1.0946067208143563E-2</v>
      </c>
      <c r="I403" s="38">
        <f t="shared" si="36"/>
        <v>-5.5904863651166413E-3</v>
      </c>
      <c r="Y403"/>
      <c r="Z403"/>
      <c r="AA403"/>
    </row>
    <row r="404" spans="1:27" x14ac:dyDescent="0.25">
      <c r="A404" s="4">
        <v>39664</v>
      </c>
      <c r="B404" s="5">
        <v>5550.59</v>
      </c>
      <c r="C404" s="5">
        <v>971.84</v>
      </c>
      <c r="D404" s="5">
        <v>30681.16</v>
      </c>
      <c r="E404" s="5">
        <v>1985.23</v>
      </c>
      <c r="F404" s="38">
        <f t="shared" si="33"/>
        <v>-1.4186621229174789E-3</v>
      </c>
      <c r="G404" s="38">
        <f t="shared" si="34"/>
        <v>3.3822075311342535E-2</v>
      </c>
      <c r="H404" s="38">
        <f t="shared" si="35"/>
        <v>-6.3090216009892095E-3</v>
      </c>
      <c r="I404" s="38">
        <f t="shared" si="36"/>
        <v>-8.991157228670164E-3</v>
      </c>
      <c r="Y404"/>
      <c r="Z404"/>
      <c r="AA404"/>
    </row>
    <row r="405" spans="1:27" x14ac:dyDescent="0.25">
      <c r="A405" s="4">
        <v>39665</v>
      </c>
      <c r="B405" s="5">
        <v>5763.39</v>
      </c>
      <c r="C405" s="5">
        <v>1028.42</v>
      </c>
      <c r="D405" s="5">
        <v>31809.86</v>
      </c>
      <c r="E405" s="5">
        <v>2042.44</v>
      </c>
      <c r="F405" s="38">
        <f t="shared" si="33"/>
        <v>3.762161483720862E-2</v>
      </c>
      <c r="G405" s="38">
        <f t="shared" si="34"/>
        <v>5.6587741030972021E-2</v>
      </c>
      <c r="H405" s="38">
        <f t="shared" si="35"/>
        <v>3.6127519187380296E-2</v>
      </c>
      <c r="I405" s="38">
        <f t="shared" si="36"/>
        <v>2.8410395111061033E-2</v>
      </c>
      <c r="Y405"/>
      <c r="Z405"/>
      <c r="AA405"/>
    </row>
    <row r="406" spans="1:27" x14ac:dyDescent="0.25">
      <c r="A406" s="4">
        <v>39666</v>
      </c>
      <c r="B406" s="5">
        <v>5714.14</v>
      </c>
      <c r="C406" s="5">
        <v>998.11</v>
      </c>
      <c r="D406" s="5">
        <v>32792.910000000003</v>
      </c>
      <c r="E406" s="5">
        <v>2050.23</v>
      </c>
      <c r="F406" s="38">
        <f t="shared" si="33"/>
        <v>-8.5820385182506752E-3</v>
      </c>
      <c r="G406" s="38">
        <f t="shared" si="34"/>
        <v>-2.9915432209836845E-2</v>
      </c>
      <c r="H406" s="38">
        <f t="shared" si="35"/>
        <v>3.0436028868240921E-2</v>
      </c>
      <c r="I406" s="38">
        <f t="shared" si="36"/>
        <v>3.8068104233152443E-3</v>
      </c>
      <c r="Y406"/>
      <c r="Z406"/>
      <c r="AA406"/>
    </row>
    <row r="407" spans="1:27" x14ac:dyDescent="0.25">
      <c r="A407" s="4">
        <v>39667</v>
      </c>
      <c r="B407" s="5">
        <v>5629.41</v>
      </c>
      <c r="C407" s="5">
        <v>981.95</v>
      </c>
      <c r="D407" s="5">
        <v>33241.980000000003</v>
      </c>
      <c r="E407" s="5">
        <v>2013.66</v>
      </c>
      <c r="F407" s="38">
        <f t="shared" si="33"/>
        <v>-1.4939163810473024E-2</v>
      </c>
      <c r="G407" s="38">
        <f t="shared" si="34"/>
        <v>-1.632310011728718E-2</v>
      </c>
      <c r="H407" s="38">
        <f t="shared" si="35"/>
        <v>1.3601201512331507E-2</v>
      </c>
      <c r="I407" s="38">
        <f t="shared" si="36"/>
        <v>-1.7998020205999297E-2</v>
      </c>
      <c r="Y407"/>
      <c r="Z407"/>
      <c r="AA407"/>
    </row>
    <row r="408" spans="1:27" x14ac:dyDescent="0.25">
      <c r="A408" s="4">
        <v>39668</v>
      </c>
      <c r="B408" s="5">
        <v>5840.24</v>
      </c>
      <c r="C408" s="5">
        <v>1062.76</v>
      </c>
      <c r="D408" s="5">
        <v>34140.07</v>
      </c>
      <c r="E408" s="5">
        <v>2061.77</v>
      </c>
      <c r="F408" s="38">
        <f t="shared" si="33"/>
        <v>3.6767250963114069E-2</v>
      </c>
      <c r="G408" s="38">
        <f t="shared" si="34"/>
        <v>7.9084186184091909E-2</v>
      </c>
      <c r="H408" s="38">
        <f t="shared" si="35"/>
        <v>2.6658232744757031E-2</v>
      </c>
      <c r="I408" s="38">
        <f t="shared" si="36"/>
        <v>2.3610875408561906E-2</v>
      </c>
      <c r="Y408"/>
      <c r="Z408"/>
      <c r="AA408"/>
    </row>
    <row r="409" spans="1:27" x14ac:dyDescent="0.25">
      <c r="A409" s="4">
        <v>39671</v>
      </c>
      <c r="B409" s="5">
        <v>5901.32</v>
      </c>
      <c r="C409" s="5">
        <v>1042.56</v>
      </c>
      <c r="D409" s="5">
        <v>33860.93</v>
      </c>
      <c r="E409" s="5">
        <v>2076.59</v>
      </c>
      <c r="F409" s="38">
        <f t="shared" si="33"/>
        <v>1.0404162815540742E-2</v>
      </c>
      <c r="G409" s="38">
        <f t="shared" si="34"/>
        <v>-1.9190070771698368E-2</v>
      </c>
      <c r="H409" s="38">
        <f t="shared" si="35"/>
        <v>-8.2099253805515988E-3</v>
      </c>
      <c r="I409" s="38">
        <f t="shared" si="36"/>
        <v>7.1622881302906083E-3</v>
      </c>
      <c r="Y409"/>
      <c r="Z409"/>
      <c r="AA409"/>
    </row>
    <row r="410" spans="1:27" x14ac:dyDescent="0.25">
      <c r="A410" s="4">
        <v>39672</v>
      </c>
      <c r="B410" s="5">
        <v>5859.94</v>
      </c>
      <c r="C410" s="5">
        <v>1048.6199999999999</v>
      </c>
      <c r="D410" s="5">
        <v>34127.94</v>
      </c>
      <c r="E410" s="5">
        <v>2051.66</v>
      </c>
      <c r="F410" s="38">
        <f t="shared" si="33"/>
        <v>-7.0366900730208654E-3</v>
      </c>
      <c r="G410" s="38">
        <f t="shared" si="34"/>
        <v>5.7957870326991795E-3</v>
      </c>
      <c r="H410" s="38">
        <f t="shared" si="35"/>
        <v>7.8545612758222066E-3</v>
      </c>
      <c r="I410" s="38">
        <f t="shared" si="36"/>
        <v>-1.2077903739430613E-2</v>
      </c>
      <c r="Y410"/>
      <c r="Z410"/>
      <c r="AA410"/>
    </row>
    <row r="411" spans="1:27" x14ac:dyDescent="0.25">
      <c r="A411" s="4">
        <v>39673</v>
      </c>
      <c r="B411" s="5">
        <v>5775.22</v>
      </c>
      <c r="C411" s="5">
        <v>985.99</v>
      </c>
      <c r="D411" s="5">
        <v>33873.06</v>
      </c>
      <c r="E411" s="5">
        <v>2046.35</v>
      </c>
      <c r="F411" s="38">
        <f t="shared" si="33"/>
        <v>-1.4563013708305993E-2</v>
      </c>
      <c r="G411" s="38">
        <f t="shared" si="34"/>
        <v>-6.1584080442949156E-2</v>
      </c>
      <c r="H411" s="38">
        <f t="shared" si="35"/>
        <v>-7.496395453030269E-3</v>
      </c>
      <c r="I411" s="38">
        <f t="shared" si="36"/>
        <v>-2.5915031792408368E-3</v>
      </c>
      <c r="Y411"/>
      <c r="Z411"/>
      <c r="AA411"/>
    </row>
    <row r="412" spans="1:27" x14ac:dyDescent="0.25">
      <c r="A412" s="4">
        <v>39674</v>
      </c>
      <c r="B412" s="5">
        <v>5816.59</v>
      </c>
      <c r="C412" s="5">
        <v>1030.44</v>
      </c>
      <c r="D412" s="5">
        <v>33873.06</v>
      </c>
      <c r="E412" s="5">
        <v>2057.7199999999998</v>
      </c>
      <c r="F412" s="38">
        <f t="shared" si="33"/>
        <v>7.137828457356059E-3</v>
      </c>
      <c r="G412" s="38">
        <f t="shared" si="34"/>
        <v>4.4094961909018314E-2</v>
      </c>
      <c r="H412" s="38">
        <f t="shared" si="35"/>
        <v>0</v>
      </c>
      <c r="I412" s="38">
        <f t="shared" si="36"/>
        <v>5.5408553407988595E-3</v>
      </c>
      <c r="Y412"/>
      <c r="Z412"/>
      <c r="AA412"/>
    </row>
    <row r="413" spans="1:27" x14ac:dyDescent="0.25">
      <c r="A413" s="4">
        <v>39675</v>
      </c>
      <c r="B413" s="5">
        <v>5871.77</v>
      </c>
      <c r="C413" s="5">
        <v>1032.46</v>
      </c>
      <c r="D413" s="5">
        <v>33751.71</v>
      </c>
      <c r="E413" s="5">
        <v>2066.36</v>
      </c>
      <c r="F413" s="38">
        <f t="shared" si="33"/>
        <v>9.4419422300584983E-3</v>
      </c>
      <c r="G413" s="38">
        <f t="shared" si="34"/>
        <v>1.9584086922483624E-3</v>
      </c>
      <c r="H413" s="38">
        <f t="shared" si="35"/>
        <v>-3.5889254855247152E-3</v>
      </c>
      <c r="I413" s="38">
        <f t="shared" si="36"/>
        <v>4.1900315418609158E-3</v>
      </c>
      <c r="Y413"/>
      <c r="Z413"/>
      <c r="AA413"/>
    </row>
    <row r="414" spans="1:27" x14ac:dyDescent="0.25">
      <c r="A414" s="4">
        <v>39678</v>
      </c>
      <c r="B414" s="5">
        <v>5783.1</v>
      </c>
      <c r="C414" s="5">
        <v>988.01</v>
      </c>
      <c r="D414" s="5">
        <v>33606.06</v>
      </c>
      <c r="E414" s="5">
        <v>2035.3</v>
      </c>
      <c r="F414" s="38">
        <f t="shared" si="33"/>
        <v>-1.5216250518243588E-2</v>
      </c>
      <c r="G414" s="38">
        <f t="shared" si="34"/>
        <v>-4.4006764010506148E-2</v>
      </c>
      <c r="H414" s="38">
        <f t="shared" si="35"/>
        <v>-4.3246748520718069E-3</v>
      </c>
      <c r="I414" s="38">
        <f t="shared" si="36"/>
        <v>-1.5145377099011202E-2</v>
      </c>
      <c r="Y414"/>
      <c r="Z414"/>
      <c r="AA414"/>
    </row>
    <row r="415" spans="1:27" x14ac:dyDescent="0.25">
      <c r="A415" s="4">
        <v>39679</v>
      </c>
      <c r="B415" s="5">
        <v>5656.99</v>
      </c>
      <c r="C415" s="5">
        <v>953.66</v>
      </c>
      <c r="D415" s="5">
        <v>33290.51</v>
      </c>
      <c r="E415" s="5">
        <v>2016.52</v>
      </c>
      <c r="F415" s="38">
        <f t="shared" si="33"/>
        <v>-2.2047922451469252E-2</v>
      </c>
      <c r="G415" s="38">
        <f t="shared" si="34"/>
        <v>-3.5385605359309971E-2</v>
      </c>
      <c r="H415" s="38">
        <f t="shared" si="35"/>
        <v>-9.43403646414585E-3</v>
      </c>
      <c r="I415" s="38">
        <f t="shared" si="36"/>
        <v>-9.2699747195395879E-3</v>
      </c>
      <c r="Y415"/>
      <c r="Z415"/>
      <c r="AA415"/>
    </row>
    <row r="416" spans="1:27" x14ac:dyDescent="0.25">
      <c r="A416" s="4">
        <v>39680</v>
      </c>
      <c r="B416" s="5">
        <v>5645.17</v>
      </c>
      <c r="C416" s="5">
        <v>931.43</v>
      </c>
      <c r="D416" s="5">
        <v>33253.96</v>
      </c>
      <c r="E416" s="5">
        <v>2029.15</v>
      </c>
      <c r="F416" s="38">
        <f t="shared" si="33"/>
        <v>-2.0916363437285547E-3</v>
      </c>
      <c r="G416" s="38">
        <f t="shared" si="34"/>
        <v>-2.3586174188285697E-2</v>
      </c>
      <c r="H416" s="38">
        <f t="shared" si="35"/>
        <v>-1.0985136308248494E-3</v>
      </c>
      <c r="I416" s="38">
        <f t="shared" si="36"/>
        <v>6.2437326973488758E-3</v>
      </c>
      <c r="Y416"/>
      <c r="Z416"/>
      <c r="AA416"/>
    </row>
    <row r="417" spans="1:27" x14ac:dyDescent="0.25">
      <c r="A417" s="4">
        <v>39681</v>
      </c>
      <c r="B417" s="5">
        <v>5664.88</v>
      </c>
      <c r="C417" s="5">
        <v>893.05</v>
      </c>
      <c r="D417" s="5">
        <v>33119.919999999998</v>
      </c>
      <c r="E417" s="5">
        <v>2034.35</v>
      </c>
      <c r="F417" s="38">
        <f t="shared" si="33"/>
        <v>3.4853992604983041E-3</v>
      </c>
      <c r="G417" s="38">
        <f t="shared" si="34"/>
        <v>-4.2078469256047905E-2</v>
      </c>
      <c r="H417" s="38">
        <f t="shared" si="35"/>
        <v>-4.0389436994462801E-3</v>
      </c>
      <c r="I417" s="38">
        <f t="shared" si="36"/>
        <v>2.5593713983011277E-3</v>
      </c>
      <c r="Y417"/>
      <c r="Z417"/>
      <c r="AA417"/>
    </row>
    <row r="418" spans="1:27" x14ac:dyDescent="0.25">
      <c r="A418" s="4">
        <v>39682</v>
      </c>
      <c r="B418" s="5">
        <v>5737.78</v>
      </c>
      <c r="C418" s="5">
        <v>903.15</v>
      </c>
      <c r="D418" s="5">
        <v>33924.160000000003</v>
      </c>
      <c r="E418" s="5">
        <v>2057.64</v>
      </c>
      <c r="F418" s="38">
        <f t="shared" si="33"/>
        <v>1.2786664383997908E-2</v>
      </c>
      <c r="G418" s="38">
        <f t="shared" si="34"/>
        <v>1.1246082228074E-2</v>
      </c>
      <c r="H418" s="38">
        <f t="shared" si="35"/>
        <v>2.3992530858076917E-2</v>
      </c>
      <c r="I418" s="38">
        <f t="shared" si="36"/>
        <v>1.1383337443816271E-2</v>
      </c>
      <c r="Y418"/>
      <c r="Z418"/>
      <c r="AA418"/>
    </row>
    <row r="419" spans="1:27" x14ac:dyDescent="0.25">
      <c r="A419" s="4">
        <v>39685</v>
      </c>
      <c r="B419" s="5">
        <v>5580.15</v>
      </c>
      <c r="C419" s="5">
        <v>891.02</v>
      </c>
      <c r="D419" s="5">
        <v>33704.81</v>
      </c>
      <c r="E419" s="5">
        <v>2017.27</v>
      </c>
      <c r="F419" s="38">
        <f t="shared" si="33"/>
        <v>-2.7856718186473912E-2</v>
      </c>
      <c r="G419" s="38">
        <f t="shared" si="34"/>
        <v>-1.3521778670567006E-2</v>
      </c>
      <c r="H419" s="38">
        <f t="shared" si="35"/>
        <v>-6.4868877695920457E-3</v>
      </c>
      <c r="I419" s="38">
        <f t="shared" si="36"/>
        <v>-1.9814582811747555E-2</v>
      </c>
      <c r="Y419"/>
      <c r="Z419"/>
      <c r="AA419"/>
    </row>
    <row r="420" spans="1:27" x14ac:dyDescent="0.25">
      <c r="A420" s="4">
        <v>39686</v>
      </c>
      <c r="B420" s="5">
        <v>5570.3</v>
      </c>
      <c r="C420" s="5">
        <v>878.9</v>
      </c>
      <c r="D420" s="5">
        <v>33229.58</v>
      </c>
      <c r="E420" s="5">
        <v>2024.72</v>
      </c>
      <c r="F420" s="38">
        <f t="shared" si="33"/>
        <v>-1.766745299452384E-3</v>
      </c>
      <c r="G420" s="38">
        <f t="shared" si="34"/>
        <v>-1.3695748337400032E-2</v>
      </c>
      <c r="H420" s="38">
        <f t="shared" si="35"/>
        <v>-1.4200114038524036E-2</v>
      </c>
      <c r="I420" s="38">
        <f t="shared" si="36"/>
        <v>3.6863072082889622E-3</v>
      </c>
      <c r="Y420"/>
      <c r="Z420"/>
      <c r="AA420"/>
    </row>
    <row r="421" spans="1:27" x14ac:dyDescent="0.25">
      <c r="A421" s="4">
        <v>39687</v>
      </c>
      <c r="B421" s="5">
        <v>5560.44</v>
      </c>
      <c r="C421" s="5">
        <v>860.72</v>
      </c>
      <c r="D421" s="5">
        <v>33582.97</v>
      </c>
      <c r="E421" s="5">
        <v>2041.24</v>
      </c>
      <c r="F421" s="38">
        <f t="shared" si="33"/>
        <v>-1.7716706308945642E-3</v>
      </c>
      <c r="G421" s="38">
        <f t="shared" si="34"/>
        <v>-2.0901877284945792E-2</v>
      </c>
      <c r="H421" s="38">
        <f t="shared" si="35"/>
        <v>1.0578650136432322E-2</v>
      </c>
      <c r="I421" s="38">
        <f t="shared" si="36"/>
        <v>8.1260469384020345E-3</v>
      </c>
      <c r="Y421"/>
      <c r="Z421"/>
      <c r="AA421"/>
    </row>
    <row r="422" spans="1:27" x14ac:dyDescent="0.25">
      <c r="A422" s="4">
        <v>39688</v>
      </c>
      <c r="B422" s="5">
        <v>5680.64</v>
      </c>
      <c r="C422" s="5">
        <v>895.07</v>
      </c>
      <c r="D422" s="5">
        <v>34046</v>
      </c>
      <c r="E422" s="5">
        <v>2071.86</v>
      </c>
      <c r="F422" s="38">
        <f t="shared" si="33"/>
        <v>2.1386660619932229E-2</v>
      </c>
      <c r="G422" s="38">
        <f t="shared" si="34"/>
        <v>3.9132679221282843E-2</v>
      </c>
      <c r="H422" s="38">
        <f t="shared" si="35"/>
        <v>1.369345815078118E-2</v>
      </c>
      <c r="I422" s="38">
        <f t="shared" si="36"/>
        <v>1.4889288215311455E-2</v>
      </c>
      <c r="Y422"/>
      <c r="Z422"/>
      <c r="AA422"/>
    </row>
    <row r="423" spans="1:27" x14ac:dyDescent="0.25">
      <c r="A423" s="4">
        <v>39689</v>
      </c>
      <c r="B423" s="5">
        <v>5536.8</v>
      </c>
      <c r="C423" s="5">
        <v>901.13</v>
      </c>
      <c r="D423" s="5">
        <v>33253.96</v>
      </c>
      <c r="E423" s="5">
        <v>2043.53</v>
      </c>
      <c r="F423" s="38">
        <f t="shared" si="33"/>
        <v>-2.56471858964115E-2</v>
      </c>
      <c r="G423" s="38">
        <f t="shared" si="34"/>
        <v>6.7476038221935038E-3</v>
      </c>
      <c r="H423" s="38">
        <f t="shared" si="35"/>
        <v>-2.353869363772796E-2</v>
      </c>
      <c r="I423" s="38">
        <f t="shared" si="36"/>
        <v>-1.3768049937557385E-2</v>
      </c>
      <c r="Y423"/>
      <c r="Z423"/>
      <c r="AA423"/>
    </row>
    <row r="424" spans="1:27" x14ac:dyDescent="0.25">
      <c r="A424" s="4">
        <v>39693</v>
      </c>
      <c r="B424" s="5">
        <v>5621.53</v>
      </c>
      <c r="C424" s="5">
        <v>911.23</v>
      </c>
      <c r="D424" s="5">
        <v>33022.43</v>
      </c>
      <c r="E424" s="5">
        <v>2035.24</v>
      </c>
      <c r="F424" s="38">
        <f t="shared" si="33"/>
        <v>1.5187152301838818E-2</v>
      </c>
      <c r="G424" s="38">
        <f t="shared" si="34"/>
        <v>1.1145803879080034E-2</v>
      </c>
      <c r="H424" s="38">
        <f t="shared" si="35"/>
        <v>-6.9868302078415412E-3</v>
      </c>
      <c r="I424" s="38">
        <f t="shared" si="36"/>
        <v>-4.0649565507435877E-3</v>
      </c>
      <c r="Y424"/>
      <c r="Z424"/>
      <c r="AA424"/>
    </row>
    <row r="425" spans="1:27" x14ac:dyDescent="0.25">
      <c r="A425" s="4">
        <v>39694</v>
      </c>
      <c r="B425" s="5">
        <v>5629.41</v>
      </c>
      <c r="C425" s="5">
        <v>923.35</v>
      </c>
      <c r="D425" s="5">
        <v>32778.730000000003</v>
      </c>
      <c r="E425" s="5">
        <v>2032.13</v>
      </c>
      <c r="F425" s="38">
        <f t="shared" si="33"/>
        <v>1.4007720756641312E-3</v>
      </c>
      <c r="G425" s="38">
        <f t="shared" si="34"/>
        <v>1.3213025683671706E-2</v>
      </c>
      <c r="H425" s="38">
        <f t="shared" si="35"/>
        <v>-7.4071981177187577E-3</v>
      </c>
      <c r="I425" s="38">
        <f t="shared" si="36"/>
        <v>-1.5292440107901395E-3</v>
      </c>
      <c r="Y425"/>
      <c r="Z425"/>
      <c r="AA425"/>
    </row>
    <row r="426" spans="1:27" x14ac:dyDescent="0.25">
      <c r="A426" s="4">
        <v>39695</v>
      </c>
      <c r="B426" s="5">
        <v>5457.98</v>
      </c>
      <c r="C426" s="5">
        <v>886.98</v>
      </c>
      <c r="D426" s="5">
        <v>32108.53</v>
      </c>
      <c r="E426" s="5">
        <v>1971.37</v>
      </c>
      <c r="F426" s="38">
        <f t="shared" si="33"/>
        <v>-3.0925882989500813E-2</v>
      </c>
      <c r="G426" s="38">
        <f t="shared" si="34"/>
        <v>-4.0185926750828181E-2</v>
      </c>
      <c r="H426" s="38">
        <f t="shared" si="35"/>
        <v>-2.0658102506410488E-2</v>
      </c>
      <c r="I426" s="38">
        <f t="shared" si="36"/>
        <v>-3.0355771526224123E-2</v>
      </c>
      <c r="Y426"/>
      <c r="Z426"/>
      <c r="AA426"/>
    </row>
    <row r="427" spans="1:27" x14ac:dyDescent="0.25">
      <c r="A427" s="4">
        <v>39696</v>
      </c>
      <c r="B427" s="5">
        <v>5493.45</v>
      </c>
      <c r="C427" s="5">
        <v>891.02</v>
      </c>
      <c r="D427" s="5">
        <v>31255.55</v>
      </c>
      <c r="E427" s="5">
        <v>1980.18</v>
      </c>
      <c r="F427" s="38">
        <f t="shared" si="33"/>
        <v>6.4777155182546321E-3</v>
      </c>
      <c r="G427" s="38">
        <f t="shared" si="34"/>
        <v>4.5444397669459806E-3</v>
      </c>
      <c r="H427" s="38">
        <f t="shared" si="35"/>
        <v>-2.6924766509282518E-2</v>
      </c>
      <c r="I427" s="38">
        <f t="shared" si="36"/>
        <v>4.4590171438090879E-3</v>
      </c>
      <c r="Y427"/>
      <c r="Z427"/>
      <c r="AA427"/>
    </row>
    <row r="428" spans="1:27" x14ac:dyDescent="0.25">
      <c r="A428" s="4">
        <v>39699</v>
      </c>
      <c r="B428" s="5">
        <v>5731.87</v>
      </c>
      <c r="C428" s="5">
        <v>919.31</v>
      </c>
      <c r="D428" s="5">
        <v>31828.27</v>
      </c>
      <c r="E428" s="5">
        <v>2021.13</v>
      </c>
      <c r="F428" s="38">
        <f t="shared" si="33"/>
        <v>4.2485356564012026E-2</v>
      </c>
      <c r="G428" s="38">
        <f t="shared" si="34"/>
        <v>3.1256514744382319E-2</v>
      </c>
      <c r="H428" s="38">
        <f t="shared" si="35"/>
        <v>1.8157928162554019E-2</v>
      </c>
      <c r="I428" s="38">
        <f t="shared" si="36"/>
        <v>2.0469011279160509E-2</v>
      </c>
      <c r="Y428"/>
      <c r="Z428"/>
      <c r="AA428"/>
    </row>
    <row r="429" spans="1:27" x14ac:dyDescent="0.25">
      <c r="A429" s="4">
        <v>39700</v>
      </c>
      <c r="B429" s="5">
        <v>5540.74</v>
      </c>
      <c r="C429" s="5">
        <v>889</v>
      </c>
      <c r="D429" s="5">
        <v>31803.89</v>
      </c>
      <c r="E429" s="5">
        <v>1952.14</v>
      </c>
      <c r="F429" s="38">
        <f t="shared" si="33"/>
        <v>-3.3913764169586122E-2</v>
      </c>
      <c r="G429" s="38">
        <f t="shared" si="34"/>
        <v>-3.3526153138477253E-2</v>
      </c>
      <c r="H429" s="38">
        <f t="shared" si="35"/>
        <v>-7.6627922713802586E-4</v>
      </c>
      <c r="I429" s="38">
        <f t="shared" si="36"/>
        <v>-3.4730554214006476E-2</v>
      </c>
      <c r="Y429"/>
      <c r="Z429"/>
      <c r="AA429"/>
    </row>
    <row r="430" spans="1:27" x14ac:dyDescent="0.25">
      <c r="A430" s="4">
        <v>39701</v>
      </c>
      <c r="B430" s="5">
        <v>5534.83</v>
      </c>
      <c r="C430" s="5">
        <v>903.15</v>
      </c>
      <c r="D430" s="5">
        <v>32218.19</v>
      </c>
      <c r="E430" s="5">
        <v>1964.25</v>
      </c>
      <c r="F430" s="38">
        <f t="shared" si="33"/>
        <v>-1.0672137977423442E-3</v>
      </c>
      <c r="G430" s="38">
        <f t="shared" si="34"/>
        <v>1.5791417064661844E-2</v>
      </c>
      <c r="H430" s="38">
        <f t="shared" si="35"/>
        <v>1.2942590534048129E-2</v>
      </c>
      <c r="I430" s="38">
        <f t="shared" si="36"/>
        <v>6.1842863432680917E-3</v>
      </c>
      <c r="Y430"/>
      <c r="Z430"/>
      <c r="AA430"/>
    </row>
    <row r="431" spans="1:27" x14ac:dyDescent="0.25">
      <c r="A431" s="4">
        <v>39702</v>
      </c>
      <c r="B431" s="5">
        <v>5548.62</v>
      </c>
      <c r="C431" s="5">
        <v>945.58</v>
      </c>
      <c r="D431" s="5">
        <v>33314.89</v>
      </c>
      <c r="E431" s="5">
        <v>1992</v>
      </c>
      <c r="F431" s="38">
        <f t="shared" si="33"/>
        <v>2.4883961430370596E-3</v>
      </c>
      <c r="G431" s="38">
        <f t="shared" si="34"/>
        <v>4.5909843257373788E-2</v>
      </c>
      <c r="H431" s="38">
        <f t="shared" si="35"/>
        <v>3.3473244310188895E-2</v>
      </c>
      <c r="I431" s="38">
        <f t="shared" si="36"/>
        <v>1.4028666088612599E-2</v>
      </c>
      <c r="Y431"/>
      <c r="Z431"/>
      <c r="AA431"/>
    </row>
    <row r="432" spans="1:27" x14ac:dyDescent="0.25">
      <c r="A432" s="4">
        <v>39703</v>
      </c>
      <c r="B432" s="5">
        <v>5270.8</v>
      </c>
      <c r="C432" s="5">
        <v>992.05</v>
      </c>
      <c r="D432" s="5">
        <v>33656.080000000002</v>
      </c>
      <c r="E432" s="5">
        <v>1996.25</v>
      </c>
      <c r="F432" s="38">
        <f t="shared" si="33"/>
        <v>-5.1367094502533857E-2</v>
      </c>
      <c r="G432" s="38">
        <f t="shared" si="34"/>
        <v>4.7975013404539059E-2</v>
      </c>
      <c r="H432" s="38">
        <f t="shared" si="35"/>
        <v>1.0189279083073878E-2</v>
      </c>
      <c r="I432" s="38">
        <f t="shared" si="36"/>
        <v>2.1312613846787283E-3</v>
      </c>
      <c r="Y432"/>
      <c r="Z432"/>
      <c r="AA432"/>
    </row>
    <row r="433" spans="1:27" x14ac:dyDescent="0.25">
      <c r="A433" s="4">
        <v>39706</v>
      </c>
      <c r="B433" s="5">
        <v>4847.16</v>
      </c>
      <c r="C433" s="5">
        <v>957.7</v>
      </c>
      <c r="D433" s="5">
        <v>32681.24</v>
      </c>
      <c r="E433" s="5">
        <v>1902.17</v>
      </c>
      <c r="F433" s="38">
        <f t="shared" si="33"/>
        <v>-8.3789187261196857E-2</v>
      </c>
      <c r="G433" s="38">
        <f t="shared" si="34"/>
        <v>-3.5238932712905589E-2</v>
      </c>
      <c r="H433" s="38">
        <f t="shared" si="35"/>
        <v>-2.9392510307715714E-2</v>
      </c>
      <c r="I433" s="38">
        <f t="shared" si="36"/>
        <v>-4.8275080817584429E-2</v>
      </c>
      <c r="Y433"/>
      <c r="Z433"/>
      <c r="AA433"/>
    </row>
    <row r="434" spans="1:27" x14ac:dyDescent="0.25">
      <c r="A434" s="4">
        <v>39707</v>
      </c>
      <c r="B434" s="5">
        <v>4937.8</v>
      </c>
      <c r="C434" s="5">
        <v>1024.3800000000001</v>
      </c>
      <c r="D434" s="5">
        <v>31669.85</v>
      </c>
      <c r="E434" s="5">
        <v>1935.49</v>
      </c>
      <c r="F434" s="38">
        <f t="shared" si="33"/>
        <v>1.8526921447364578E-2</v>
      </c>
      <c r="G434" s="38">
        <f t="shared" si="34"/>
        <v>6.7308253983623695E-2</v>
      </c>
      <c r="H434" s="38">
        <f t="shared" si="35"/>
        <v>-3.1436088772619698E-2</v>
      </c>
      <c r="I434" s="38">
        <f t="shared" si="36"/>
        <v>1.7365184669106474E-2</v>
      </c>
      <c r="Y434"/>
      <c r="Z434"/>
      <c r="AA434"/>
    </row>
    <row r="435" spans="1:27" x14ac:dyDescent="0.25">
      <c r="A435" s="4">
        <v>39708</v>
      </c>
      <c r="B435" s="5">
        <v>4608.75</v>
      </c>
      <c r="C435" s="5">
        <v>998.11</v>
      </c>
      <c r="D435" s="5">
        <v>29939.53</v>
      </c>
      <c r="E435" s="5">
        <v>1844.31</v>
      </c>
      <c r="F435" s="38">
        <f t="shared" si="33"/>
        <v>-6.8963217308910696E-2</v>
      </c>
      <c r="G435" s="38">
        <f t="shared" si="34"/>
        <v>-2.5979339832678121E-2</v>
      </c>
      <c r="H435" s="38">
        <f t="shared" si="35"/>
        <v>-5.6185443390314949E-2</v>
      </c>
      <c r="I435" s="38">
        <f t="shared" si="36"/>
        <v>-4.8255300595313515E-2</v>
      </c>
      <c r="Y435"/>
      <c r="Z435"/>
      <c r="AA435"/>
    </row>
    <row r="436" spans="1:27" x14ac:dyDescent="0.25">
      <c r="A436" s="4">
        <v>39709</v>
      </c>
      <c r="B436" s="5">
        <v>4945.68</v>
      </c>
      <c r="C436" s="5">
        <v>1066.81</v>
      </c>
      <c r="D436" s="5">
        <v>30780.32</v>
      </c>
      <c r="E436" s="5">
        <v>1924.85</v>
      </c>
      <c r="F436" s="38">
        <f t="shared" si="33"/>
        <v>7.0557797693491422E-2</v>
      </c>
      <c r="G436" s="38">
        <f t="shared" si="34"/>
        <v>6.6564675413677207E-2</v>
      </c>
      <c r="H436" s="38">
        <f t="shared" si="35"/>
        <v>2.7695843912490803E-2</v>
      </c>
      <c r="I436" s="38">
        <f t="shared" si="36"/>
        <v>4.2742818822448785E-2</v>
      </c>
      <c r="Y436"/>
      <c r="Z436"/>
      <c r="AA436"/>
    </row>
    <row r="437" spans="1:27" x14ac:dyDescent="0.25">
      <c r="A437" s="4">
        <v>39710</v>
      </c>
      <c r="B437" s="5">
        <v>5310.77</v>
      </c>
      <c r="C437" s="5">
        <v>1068.83</v>
      </c>
      <c r="D437" s="5">
        <v>30658.46</v>
      </c>
      <c r="E437" s="5">
        <v>2002.32</v>
      </c>
      <c r="F437" s="38">
        <f t="shared" si="33"/>
        <v>7.1222365897485831E-2</v>
      </c>
      <c r="G437" s="38">
        <f t="shared" si="34"/>
        <v>1.891705158537003E-3</v>
      </c>
      <c r="H437" s="38">
        <f t="shared" si="35"/>
        <v>-3.9668808462830453E-3</v>
      </c>
      <c r="I437" s="38">
        <f t="shared" si="36"/>
        <v>3.9458465654049035E-2</v>
      </c>
      <c r="Y437"/>
      <c r="Z437"/>
      <c r="AA437"/>
    </row>
    <row r="438" spans="1:27" x14ac:dyDescent="0.25">
      <c r="A438" s="4">
        <v>39713</v>
      </c>
      <c r="B438" s="5">
        <v>5217.01</v>
      </c>
      <c r="C438" s="5">
        <v>1000.13</v>
      </c>
      <c r="D438" s="5">
        <v>30950.92</v>
      </c>
      <c r="E438" s="5">
        <v>1925.85</v>
      </c>
      <c r="F438" s="38">
        <f t="shared" si="33"/>
        <v>-1.7812393308348256E-2</v>
      </c>
      <c r="G438" s="38">
        <f t="shared" si="34"/>
        <v>-6.6434600717864195E-2</v>
      </c>
      <c r="H438" s="38">
        <f t="shared" si="35"/>
        <v>9.4940801806226629E-3</v>
      </c>
      <c r="I438" s="38">
        <f t="shared" si="36"/>
        <v>-3.8939079556726451E-2</v>
      </c>
      <c r="Y438"/>
      <c r="Z438"/>
      <c r="AA438"/>
    </row>
    <row r="439" spans="1:27" x14ac:dyDescent="0.25">
      <c r="A439" s="4">
        <v>39714</v>
      </c>
      <c r="B439" s="5">
        <v>4977.6000000000004</v>
      </c>
      <c r="C439" s="5">
        <v>981.95</v>
      </c>
      <c r="D439" s="5">
        <v>30999.65</v>
      </c>
      <c r="E439" s="5">
        <v>1895.78</v>
      </c>
      <c r="F439" s="38">
        <f t="shared" si="33"/>
        <v>-4.6976593687610459E-2</v>
      </c>
      <c r="G439" s="38">
        <f t="shared" si="34"/>
        <v>-1.8344879971637182E-2</v>
      </c>
      <c r="H439" s="38">
        <f t="shared" si="35"/>
        <v>1.573190046524702E-3</v>
      </c>
      <c r="I439" s="38">
        <f t="shared" si="36"/>
        <v>-1.5737065377946398E-2</v>
      </c>
      <c r="Y439"/>
      <c r="Z439"/>
      <c r="AA439"/>
    </row>
    <row r="440" spans="1:27" x14ac:dyDescent="0.25">
      <c r="A440" s="4">
        <v>39715</v>
      </c>
      <c r="B440" s="5">
        <v>4905.78</v>
      </c>
      <c r="C440" s="5">
        <v>1016.29</v>
      </c>
      <c r="D440" s="5">
        <v>31340.84</v>
      </c>
      <c r="E440" s="5">
        <v>1892.05</v>
      </c>
      <c r="F440" s="38">
        <f t="shared" si="33"/>
        <v>-1.4533745379745061E-2</v>
      </c>
      <c r="G440" s="38">
        <f t="shared" si="34"/>
        <v>3.4373629919792231E-2</v>
      </c>
      <c r="H440" s="38">
        <f t="shared" si="35"/>
        <v>1.0946125277769669E-2</v>
      </c>
      <c r="I440" s="38">
        <f t="shared" si="36"/>
        <v>-1.9694660033101833E-3</v>
      </c>
      <c r="Y440"/>
      <c r="Z440"/>
      <c r="AA440"/>
    </row>
    <row r="441" spans="1:27" x14ac:dyDescent="0.25">
      <c r="A441" s="4">
        <v>39716</v>
      </c>
      <c r="B441" s="5">
        <v>5123.24</v>
      </c>
      <c r="C441" s="5">
        <v>1006.19</v>
      </c>
      <c r="D441" s="5">
        <v>32425.34</v>
      </c>
      <c r="E441" s="5">
        <v>1929.24</v>
      </c>
      <c r="F441" s="38">
        <f t="shared" si="33"/>
        <v>4.3372949628526038E-2</v>
      </c>
      <c r="G441" s="38">
        <f t="shared" si="34"/>
        <v>-9.9878208552235479E-3</v>
      </c>
      <c r="H441" s="38">
        <f t="shared" si="35"/>
        <v>3.4018176507247977E-2</v>
      </c>
      <c r="I441" s="38">
        <f t="shared" si="36"/>
        <v>1.9465245638923125E-2</v>
      </c>
      <c r="Y441"/>
      <c r="Z441"/>
      <c r="AA441"/>
    </row>
    <row r="442" spans="1:27" x14ac:dyDescent="0.25">
      <c r="A442" s="4">
        <v>39717</v>
      </c>
      <c r="B442" s="5">
        <v>5037.45</v>
      </c>
      <c r="C442" s="5">
        <v>971.84</v>
      </c>
      <c r="D442" s="5">
        <v>33388</v>
      </c>
      <c r="E442" s="5">
        <v>1935.79</v>
      </c>
      <c r="F442" s="38">
        <f t="shared" si="33"/>
        <v>-1.6887049744786459E-2</v>
      </c>
      <c r="G442" s="38">
        <f t="shared" si="34"/>
        <v>-3.4735017768416733E-2</v>
      </c>
      <c r="H442" s="38">
        <f t="shared" si="35"/>
        <v>2.9256338104642933E-2</v>
      </c>
      <c r="I442" s="38">
        <f t="shared" si="36"/>
        <v>3.389368915860877E-3</v>
      </c>
      <c r="Y442"/>
      <c r="Z442"/>
      <c r="AA442"/>
    </row>
    <row r="443" spans="1:27" x14ac:dyDescent="0.25">
      <c r="A443" s="4">
        <v>39720</v>
      </c>
      <c r="B443" s="5">
        <v>4608.5200000000004</v>
      </c>
      <c r="C443" s="5">
        <v>842.53</v>
      </c>
      <c r="D443" s="5">
        <v>30475.69</v>
      </c>
      <c r="E443" s="5">
        <v>1765.72</v>
      </c>
      <c r="F443" s="38">
        <f t="shared" si="33"/>
        <v>-8.8993237416186394E-2</v>
      </c>
      <c r="G443" s="38">
        <f t="shared" si="34"/>
        <v>-0.14278191195622267</v>
      </c>
      <c r="H443" s="38">
        <f t="shared" si="35"/>
        <v>-9.1267237368036241E-2</v>
      </c>
      <c r="I443" s="38">
        <f t="shared" si="36"/>
        <v>-9.1956972681643226E-2</v>
      </c>
      <c r="Y443"/>
      <c r="Z443"/>
      <c r="AA443"/>
    </row>
    <row r="444" spans="1:27" x14ac:dyDescent="0.25">
      <c r="A444" s="4">
        <v>39721</v>
      </c>
      <c r="B444" s="5">
        <v>5087.33</v>
      </c>
      <c r="C444" s="5">
        <v>1050.6400000000001</v>
      </c>
      <c r="D444" s="5">
        <v>32522.83</v>
      </c>
      <c r="E444" s="5">
        <v>1861.44</v>
      </c>
      <c r="F444" s="38">
        <f t="shared" si="33"/>
        <v>9.8846370727953173E-2</v>
      </c>
      <c r="G444" s="38">
        <f t="shared" si="34"/>
        <v>0.22074551137574322</v>
      </c>
      <c r="H444" s="38">
        <f t="shared" si="35"/>
        <v>6.501298764307574E-2</v>
      </c>
      <c r="I444" s="38">
        <f t="shared" si="36"/>
        <v>5.2791842525310245E-2</v>
      </c>
      <c r="Y444"/>
      <c r="Z444"/>
      <c r="AA444"/>
    </row>
    <row r="445" spans="1:27" x14ac:dyDescent="0.25">
      <c r="A445" s="4">
        <v>39722</v>
      </c>
      <c r="B445" s="5">
        <v>4887.83</v>
      </c>
      <c r="C445" s="5">
        <v>919.31</v>
      </c>
      <c r="D445" s="5">
        <v>32266.95</v>
      </c>
      <c r="E445" s="5">
        <v>1853.26</v>
      </c>
      <c r="F445" s="38">
        <f t="shared" si="33"/>
        <v>-4.0004692763244275E-2</v>
      </c>
      <c r="G445" s="38">
        <f t="shared" si="34"/>
        <v>-0.13353139262452274</v>
      </c>
      <c r="H445" s="38">
        <f t="shared" si="35"/>
        <v>-7.8988176959252053E-3</v>
      </c>
      <c r="I445" s="38">
        <f t="shared" si="36"/>
        <v>-4.4041312740497156E-3</v>
      </c>
      <c r="Y445"/>
      <c r="Z445"/>
      <c r="AA445"/>
    </row>
    <row r="446" spans="1:27" x14ac:dyDescent="0.25">
      <c r="A446" s="4">
        <v>39723</v>
      </c>
      <c r="B446" s="5">
        <v>4418.99</v>
      </c>
      <c r="C446" s="5">
        <v>878.9</v>
      </c>
      <c r="D446" s="5">
        <v>31986.68</v>
      </c>
      <c r="E446" s="5">
        <v>1778.9</v>
      </c>
      <c r="F446" s="38">
        <f t="shared" si="33"/>
        <v>-0.10083727902312983</v>
      </c>
      <c r="G446" s="38">
        <f t="shared" si="34"/>
        <v>-4.4952263081782323E-2</v>
      </c>
      <c r="H446" s="38">
        <f t="shared" si="35"/>
        <v>-8.7239204239571069E-3</v>
      </c>
      <c r="I446" s="38">
        <f t="shared" si="36"/>
        <v>-4.0951054717122869E-2</v>
      </c>
      <c r="Y446"/>
      <c r="Z446"/>
      <c r="AA446"/>
    </row>
    <row r="447" spans="1:27" x14ac:dyDescent="0.25">
      <c r="A447" s="4">
        <v>39724</v>
      </c>
      <c r="B447" s="5">
        <v>4303.28</v>
      </c>
      <c r="C447" s="5">
        <v>818.29</v>
      </c>
      <c r="D447" s="5">
        <v>32071.97</v>
      </c>
      <c r="E447" s="5">
        <v>1754.91</v>
      </c>
      <c r="F447" s="38">
        <f t="shared" si="33"/>
        <v>-2.653364057039715E-2</v>
      </c>
      <c r="G447" s="38">
        <f t="shared" si="34"/>
        <v>-7.1454328568978973E-2</v>
      </c>
      <c r="H447" s="38">
        <f t="shared" si="35"/>
        <v>2.6628738007604723E-3</v>
      </c>
      <c r="I447" s="38">
        <f t="shared" si="36"/>
        <v>-1.3577622197509348E-2</v>
      </c>
      <c r="Y447"/>
      <c r="Z447"/>
      <c r="AA447"/>
    </row>
    <row r="448" spans="1:27" x14ac:dyDescent="0.25">
      <c r="A448" s="4">
        <v>39727</v>
      </c>
      <c r="B448" s="5">
        <v>4265.38</v>
      </c>
      <c r="C448" s="5">
        <v>745.55</v>
      </c>
      <c r="D448" s="5">
        <v>30353.83</v>
      </c>
      <c r="E448" s="5">
        <v>1687.34</v>
      </c>
      <c r="F448" s="38">
        <f t="shared" si="33"/>
        <v>-8.8462483418777476E-3</v>
      </c>
      <c r="G448" s="38">
        <f t="shared" si="34"/>
        <v>-9.3094595964704124E-2</v>
      </c>
      <c r="H448" s="38">
        <f t="shared" si="35"/>
        <v>-5.5059736002061835E-2</v>
      </c>
      <c r="I448" s="38">
        <f t="shared" si="36"/>
        <v>-3.9264249097053533E-2</v>
      </c>
      <c r="Y448"/>
      <c r="Z448"/>
      <c r="AA448"/>
    </row>
    <row r="449" spans="1:27" x14ac:dyDescent="0.25">
      <c r="A449" s="4">
        <v>39728</v>
      </c>
      <c r="B449" s="5">
        <v>4049.91</v>
      </c>
      <c r="C449" s="5">
        <v>589.98</v>
      </c>
      <c r="D449" s="5">
        <v>28306.69</v>
      </c>
      <c r="E449" s="5">
        <v>1590.51</v>
      </c>
      <c r="F449" s="38">
        <f t="shared" si="33"/>
        <v>-5.1836615629039393E-2</v>
      </c>
      <c r="G449" s="38">
        <f t="shared" si="34"/>
        <v>-0.23403356301679645</v>
      </c>
      <c r="H449" s="38">
        <f t="shared" si="35"/>
        <v>-6.9824531470511736E-2</v>
      </c>
      <c r="I449" s="38">
        <f t="shared" si="36"/>
        <v>-5.9098604936199783E-2</v>
      </c>
      <c r="Y449"/>
      <c r="Z449"/>
      <c r="AA449"/>
    </row>
    <row r="450" spans="1:27" x14ac:dyDescent="0.25">
      <c r="A450" s="4">
        <v>39729</v>
      </c>
      <c r="B450" s="5">
        <v>4119.74</v>
      </c>
      <c r="C450" s="5">
        <v>537.44000000000005</v>
      </c>
      <c r="D450" s="5">
        <v>28038.61</v>
      </c>
      <c r="E450" s="5">
        <v>1573.34</v>
      </c>
      <c r="F450" s="38">
        <f t="shared" si="33"/>
        <v>1.7095395924692482E-2</v>
      </c>
      <c r="G450" s="38">
        <f t="shared" si="34"/>
        <v>-9.327151215613716E-2</v>
      </c>
      <c r="H450" s="38">
        <f t="shared" si="35"/>
        <v>-9.5156835741220351E-3</v>
      </c>
      <c r="I450" s="38">
        <f t="shared" si="36"/>
        <v>-1.0853971309811956E-2</v>
      </c>
      <c r="Y450"/>
      <c r="Z450"/>
      <c r="AA450"/>
    </row>
    <row r="451" spans="1:27" x14ac:dyDescent="0.25">
      <c r="A451" s="4">
        <v>39730</v>
      </c>
      <c r="B451" s="5">
        <v>3792.56</v>
      </c>
      <c r="C451" s="5">
        <v>420.26</v>
      </c>
      <c r="D451" s="5">
        <v>27173.43</v>
      </c>
      <c r="E451" s="5">
        <v>1453.52</v>
      </c>
      <c r="F451" s="38">
        <f t="shared" si="33"/>
        <v>-8.2748801759849028E-2</v>
      </c>
      <c r="G451" s="38">
        <f t="shared" si="34"/>
        <v>-0.24594355849845803</v>
      </c>
      <c r="H451" s="38">
        <f t="shared" si="35"/>
        <v>-3.1342831248455334E-2</v>
      </c>
      <c r="I451" s="38">
        <f t="shared" si="36"/>
        <v>-7.9212547396464592E-2</v>
      </c>
      <c r="Y451"/>
      <c r="Z451"/>
      <c r="AA451"/>
    </row>
    <row r="452" spans="1:27" x14ac:dyDescent="0.25">
      <c r="A452" s="4">
        <v>39731</v>
      </c>
      <c r="B452" s="5">
        <v>4289.32</v>
      </c>
      <c r="C452" s="5">
        <v>402.07</v>
      </c>
      <c r="D452" s="5">
        <v>26198.62</v>
      </c>
      <c r="E452" s="5">
        <v>1436.56</v>
      </c>
      <c r="F452" s="38">
        <f t="shared" si="33"/>
        <v>0.12308695940351978</v>
      </c>
      <c r="G452" s="38">
        <f t="shared" si="34"/>
        <v>-4.4247364552025943E-2</v>
      </c>
      <c r="H452" s="38">
        <f t="shared" si="35"/>
        <v>-3.6532920025136514E-2</v>
      </c>
      <c r="I452" s="38">
        <f t="shared" si="36"/>
        <v>-1.173683406054271E-2</v>
      </c>
      <c r="Y452"/>
      <c r="Z452"/>
      <c r="AA452"/>
    </row>
    <row r="453" spans="1:27" x14ac:dyDescent="0.25">
      <c r="A453" s="4">
        <v>39734</v>
      </c>
      <c r="B453" s="5">
        <v>4189.57</v>
      </c>
      <c r="C453" s="5">
        <v>482.89</v>
      </c>
      <c r="D453" s="5">
        <v>31072.78</v>
      </c>
      <c r="E453" s="5">
        <v>1602.93</v>
      </c>
      <c r="F453" s="38">
        <f t="shared" si="33"/>
        <v>-2.3530108848290879E-2</v>
      </c>
      <c r="G453" s="38">
        <f t="shared" si="34"/>
        <v>0.18316268163041546</v>
      </c>
      <c r="H453" s="38">
        <f t="shared" si="35"/>
        <v>0.17062545715633112</v>
      </c>
      <c r="I453" s="38">
        <f t="shared" si="36"/>
        <v>0.10958183780015961</v>
      </c>
      <c r="Y453"/>
      <c r="Z453"/>
      <c r="AA453"/>
    </row>
    <row r="454" spans="1:27" x14ac:dyDescent="0.25">
      <c r="A454" s="4">
        <v>39735</v>
      </c>
      <c r="B454" s="5">
        <v>4159.6400000000003</v>
      </c>
      <c r="C454" s="5">
        <v>495.01</v>
      </c>
      <c r="D454" s="5">
        <v>29366.81</v>
      </c>
      <c r="E454" s="5">
        <v>1594.41</v>
      </c>
      <c r="F454" s="38">
        <f t="shared" ref="F454:F508" si="37">LN(B454/B453)</f>
        <v>-7.1695713024158246E-3</v>
      </c>
      <c r="G454" s="38">
        <f t="shared" ref="G454:G508" si="38">LN(C454/C453)</f>
        <v>2.4789079940920094E-2</v>
      </c>
      <c r="H454" s="38">
        <f t="shared" ref="H454:H508" si="39">LN(D454/D453)</f>
        <v>-5.6467069701085296E-2</v>
      </c>
      <c r="I454" s="38">
        <f t="shared" ref="I454:I508" si="40">LN(E454/E453)</f>
        <v>-5.3294427030542019E-3</v>
      </c>
      <c r="Y454"/>
      <c r="Z454"/>
      <c r="AA454"/>
    </row>
    <row r="455" spans="1:27" x14ac:dyDescent="0.25">
      <c r="A455" s="4">
        <v>39736</v>
      </c>
      <c r="B455" s="5">
        <v>3840.44</v>
      </c>
      <c r="C455" s="5">
        <v>464.71</v>
      </c>
      <c r="D455" s="5">
        <v>27612.11</v>
      </c>
      <c r="E455" s="5">
        <v>1450.5</v>
      </c>
      <c r="F455" s="38">
        <f t="shared" si="37"/>
        <v>-7.9841588698164684E-2</v>
      </c>
      <c r="G455" s="38">
        <f t="shared" si="38"/>
        <v>-6.3164409265700106E-2</v>
      </c>
      <c r="H455" s="38">
        <f t="shared" si="39"/>
        <v>-6.1610680470902013E-2</v>
      </c>
      <c r="I455" s="38">
        <f t="shared" si="40"/>
        <v>-9.4595437269289137E-2</v>
      </c>
      <c r="Y455"/>
      <c r="Z455"/>
      <c r="AA455"/>
    </row>
    <row r="456" spans="1:27" x14ac:dyDescent="0.25">
      <c r="A456" s="4">
        <v>39737</v>
      </c>
      <c r="B456" s="5">
        <v>3968.12</v>
      </c>
      <c r="C456" s="5">
        <v>458.65</v>
      </c>
      <c r="D456" s="5">
        <v>29476.48</v>
      </c>
      <c r="E456" s="5">
        <v>1512.21</v>
      </c>
      <c r="F456" s="38">
        <f t="shared" si="37"/>
        <v>3.2705487532031931E-2</v>
      </c>
      <c r="G456" s="38">
        <f t="shared" si="38"/>
        <v>-1.3126163163469633E-2</v>
      </c>
      <c r="H456" s="38">
        <f t="shared" si="39"/>
        <v>6.5338212598493137E-2</v>
      </c>
      <c r="I456" s="38">
        <f t="shared" si="40"/>
        <v>4.166383242273982E-2</v>
      </c>
      <c r="Y456"/>
      <c r="Z456"/>
      <c r="AA456"/>
    </row>
    <row r="457" spans="1:27" x14ac:dyDescent="0.25">
      <c r="A457" s="4">
        <v>39738</v>
      </c>
      <c r="B457" s="5">
        <v>3916.25</v>
      </c>
      <c r="C457" s="5">
        <v>490.97</v>
      </c>
      <c r="D457" s="5">
        <v>29159.66</v>
      </c>
      <c r="E457" s="5">
        <v>1502.84</v>
      </c>
      <c r="F457" s="38">
        <f t="shared" si="37"/>
        <v>-1.315786761656761E-2</v>
      </c>
      <c r="G457" s="38">
        <f t="shared" si="38"/>
        <v>6.8095634175853528E-2</v>
      </c>
      <c r="H457" s="38">
        <f t="shared" si="39"/>
        <v>-1.080640994243213E-2</v>
      </c>
      <c r="I457" s="38">
        <f t="shared" si="40"/>
        <v>-6.2155056569760192E-3</v>
      </c>
      <c r="Y457"/>
      <c r="Z457"/>
      <c r="AA457"/>
    </row>
    <row r="458" spans="1:27" x14ac:dyDescent="0.25">
      <c r="A458" s="4">
        <v>39741</v>
      </c>
      <c r="B458" s="5">
        <v>4017.99</v>
      </c>
      <c r="C458" s="5">
        <v>470.77</v>
      </c>
      <c r="D458" s="5">
        <v>30122.3</v>
      </c>
      <c r="E458" s="5">
        <v>1574.5</v>
      </c>
      <c r="F458" s="38">
        <f t="shared" si="37"/>
        <v>2.5647214304982974E-2</v>
      </c>
      <c r="G458" s="38">
        <f t="shared" si="38"/>
        <v>-4.2013374101089865E-2</v>
      </c>
      <c r="H458" s="38">
        <f t="shared" si="39"/>
        <v>3.2479513973577435E-2</v>
      </c>
      <c r="I458" s="38">
        <f t="shared" si="40"/>
        <v>4.6581110213856865E-2</v>
      </c>
      <c r="Y458"/>
      <c r="Z458"/>
      <c r="AA458"/>
    </row>
    <row r="459" spans="1:27" x14ac:dyDescent="0.25">
      <c r="A459" s="4">
        <v>39742</v>
      </c>
      <c r="B459" s="5">
        <v>4059.89</v>
      </c>
      <c r="C459" s="5">
        <v>438.44</v>
      </c>
      <c r="D459" s="5">
        <v>28465.09</v>
      </c>
      <c r="E459" s="5">
        <v>1526.02</v>
      </c>
      <c r="F459" s="38">
        <f t="shared" si="37"/>
        <v>1.0374102061296731E-2</v>
      </c>
      <c r="G459" s="38">
        <f t="shared" si="38"/>
        <v>-7.1146679682905445E-2</v>
      </c>
      <c r="H459" s="38">
        <f t="shared" si="39"/>
        <v>-5.6587337062434177E-2</v>
      </c>
      <c r="I459" s="38">
        <f t="shared" si="40"/>
        <v>-3.1274722622666826E-2</v>
      </c>
      <c r="Y459"/>
      <c r="Z459"/>
      <c r="AA459"/>
    </row>
    <row r="460" spans="1:27" x14ac:dyDescent="0.25">
      <c r="A460" s="4">
        <v>39743</v>
      </c>
      <c r="B460" s="5">
        <v>3782.58</v>
      </c>
      <c r="C460" s="5">
        <v>424.3</v>
      </c>
      <c r="D460" s="5">
        <v>26235.17</v>
      </c>
      <c r="E460" s="5">
        <v>1433.22</v>
      </c>
      <c r="F460" s="38">
        <f t="shared" si="37"/>
        <v>-7.0749563160781972E-2</v>
      </c>
      <c r="G460" s="38">
        <f t="shared" si="38"/>
        <v>-3.2782220139243388E-2</v>
      </c>
      <c r="H460" s="38">
        <f t="shared" si="39"/>
        <v>-8.1577547164715547E-2</v>
      </c>
      <c r="I460" s="38">
        <f t="shared" si="40"/>
        <v>-6.2739377798489121E-2</v>
      </c>
      <c r="Y460"/>
      <c r="Z460"/>
      <c r="AA460"/>
    </row>
    <row r="461" spans="1:27" x14ac:dyDescent="0.25">
      <c r="A461" s="4">
        <v>39744</v>
      </c>
      <c r="B461" s="5">
        <v>3750.66</v>
      </c>
      <c r="C461" s="5">
        <v>404.09</v>
      </c>
      <c r="D461" s="5">
        <v>27197.81</v>
      </c>
      <c r="E461" s="5">
        <v>1451.37</v>
      </c>
      <c r="F461" s="38">
        <f t="shared" si="37"/>
        <v>-8.4744919936255783E-3</v>
      </c>
      <c r="G461" s="38">
        <f t="shared" si="38"/>
        <v>-4.8803126779960605E-2</v>
      </c>
      <c r="H461" s="38">
        <f t="shared" si="39"/>
        <v>3.6035578343633377E-2</v>
      </c>
      <c r="I461" s="38">
        <f t="shared" si="40"/>
        <v>1.2584276812269589E-2</v>
      </c>
      <c r="Y461"/>
      <c r="Z461"/>
      <c r="AA461"/>
    </row>
    <row r="462" spans="1:27" x14ac:dyDescent="0.25">
      <c r="A462" s="4">
        <v>39745</v>
      </c>
      <c r="B462" s="5">
        <v>3557.14</v>
      </c>
      <c r="C462" s="5">
        <v>406.11</v>
      </c>
      <c r="D462" s="5">
        <v>26759.14</v>
      </c>
      <c r="E462" s="5">
        <v>1401.29</v>
      </c>
      <c r="F462" s="38">
        <f t="shared" si="37"/>
        <v>-5.2974973293961856E-2</v>
      </c>
      <c r="G462" s="38">
        <f t="shared" si="38"/>
        <v>4.9864334374859565E-3</v>
      </c>
      <c r="H462" s="38">
        <f t="shared" si="39"/>
        <v>-1.6260358129664476E-2</v>
      </c>
      <c r="I462" s="38">
        <f t="shared" si="40"/>
        <v>-3.5114697012126966E-2</v>
      </c>
      <c r="Y462"/>
      <c r="Z462"/>
      <c r="AA462"/>
    </row>
    <row r="463" spans="1:27" x14ac:dyDescent="0.25">
      <c r="A463" s="4">
        <v>39748</v>
      </c>
      <c r="B463" s="5">
        <v>3537.19</v>
      </c>
      <c r="C463" s="5">
        <v>410.15</v>
      </c>
      <c r="D463" s="5">
        <v>25808.68</v>
      </c>
      <c r="E463" s="5">
        <v>1356.78</v>
      </c>
      <c r="F463" s="38">
        <f t="shared" si="37"/>
        <v>-5.6242245816051214E-3</v>
      </c>
      <c r="G463" s="38">
        <f t="shared" si="38"/>
        <v>9.8988875829542772E-3</v>
      </c>
      <c r="H463" s="38">
        <f t="shared" si="39"/>
        <v>-3.6165227770087544E-2</v>
      </c>
      <c r="I463" s="38">
        <f t="shared" si="40"/>
        <v>-3.2278995557108343E-2</v>
      </c>
      <c r="Y463"/>
      <c r="Z463"/>
      <c r="AA463"/>
    </row>
    <row r="464" spans="1:27" x14ac:dyDescent="0.25">
      <c r="A464" s="4">
        <v>39749</v>
      </c>
      <c r="B464" s="5">
        <v>3888.32</v>
      </c>
      <c r="C464" s="5">
        <v>434.4</v>
      </c>
      <c r="D464" s="5">
        <v>28148.27</v>
      </c>
      <c r="E464" s="5">
        <v>1503.16</v>
      </c>
      <c r="F464" s="38">
        <f t="shared" si="37"/>
        <v>9.4644561117540466E-2</v>
      </c>
      <c r="G464" s="38">
        <f t="shared" si="38"/>
        <v>5.7442822170966856E-2</v>
      </c>
      <c r="H464" s="38">
        <f t="shared" si="39"/>
        <v>8.677502675921181E-2</v>
      </c>
      <c r="I464" s="38">
        <f t="shared" si="40"/>
        <v>0.10245531348336601</v>
      </c>
      <c r="Y464"/>
      <c r="Z464"/>
      <c r="AA464"/>
    </row>
    <row r="465" spans="1:27" x14ac:dyDescent="0.25">
      <c r="A465" s="4">
        <v>39750</v>
      </c>
      <c r="B465" s="5">
        <v>3830.46</v>
      </c>
      <c r="C465" s="5">
        <v>436.42</v>
      </c>
      <c r="D465" s="5">
        <v>28026.43</v>
      </c>
      <c r="E465" s="5">
        <v>1486.73</v>
      </c>
      <c r="F465" s="38">
        <f t="shared" si="37"/>
        <v>-1.4992287318873601E-2</v>
      </c>
      <c r="G465" s="38">
        <f t="shared" si="38"/>
        <v>4.6393138032570988E-3</v>
      </c>
      <c r="H465" s="38">
        <f t="shared" si="39"/>
        <v>-4.3379026878389536E-3</v>
      </c>
      <c r="I465" s="38">
        <f t="shared" si="40"/>
        <v>-1.0990481510854961E-2</v>
      </c>
      <c r="Y465"/>
      <c r="Z465"/>
      <c r="AA465"/>
    </row>
    <row r="466" spans="1:27" x14ac:dyDescent="0.25">
      <c r="A466" s="4">
        <v>39751</v>
      </c>
      <c r="B466" s="5">
        <v>3860.39</v>
      </c>
      <c r="C466" s="5">
        <v>460.67</v>
      </c>
      <c r="D466" s="5">
        <v>27575.55</v>
      </c>
      <c r="E466" s="5">
        <v>1525.37</v>
      </c>
      <c r="F466" s="38">
        <f t="shared" si="37"/>
        <v>7.7833142231130362E-3</v>
      </c>
      <c r="G466" s="38">
        <f t="shared" si="38"/>
        <v>5.4076869100358201E-2</v>
      </c>
      <c r="H466" s="38">
        <f t="shared" si="39"/>
        <v>-1.6218482982650915E-2</v>
      </c>
      <c r="I466" s="38">
        <f t="shared" si="40"/>
        <v>2.5657926228674764E-2</v>
      </c>
      <c r="Y466"/>
      <c r="Z466"/>
      <c r="AA466"/>
    </row>
    <row r="467" spans="1:27" x14ac:dyDescent="0.25">
      <c r="A467" s="4">
        <v>39752</v>
      </c>
      <c r="B467" s="5">
        <v>3892.31</v>
      </c>
      <c r="C467" s="5">
        <v>442.48</v>
      </c>
      <c r="D467" s="5">
        <v>27209.99</v>
      </c>
      <c r="E467" s="5">
        <v>1548.81</v>
      </c>
      <c r="F467" s="38">
        <f t="shared" si="37"/>
        <v>8.2345970747333668E-3</v>
      </c>
      <c r="G467" s="38">
        <f t="shared" si="38"/>
        <v>-4.028668583691844E-2</v>
      </c>
      <c r="H467" s="38">
        <f t="shared" si="39"/>
        <v>-1.334532526041309E-2</v>
      </c>
      <c r="I467" s="38">
        <f t="shared" si="40"/>
        <v>1.5249890548895634E-2</v>
      </c>
      <c r="Y467"/>
      <c r="Z467"/>
      <c r="AA467"/>
    </row>
    <row r="468" spans="1:27" x14ac:dyDescent="0.25">
      <c r="A468" s="4">
        <v>39755</v>
      </c>
      <c r="B468" s="5">
        <v>3850.41</v>
      </c>
      <c r="C468" s="5">
        <v>430.36</v>
      </c>
      <c r="D468" s="5">
        <v>27563.38</v>
      </c>
      <c r="E468" s="5">
        <v>1544.91</v>
      </c>
      <c r="F468" s="38">
        <f t="shared" si="37"/>
        <v>-1.0823175580927439E-2</v>
      </c>
      <c r="G468" s="38">
        <f t="shared" si="38"/>
        <v>-2.7773197960714171E-2</v>
      </c>
      <c r="H468" s="38">
        <f t="shared" si="39"/>
        <v>1.290389485189334E-2</v>
      </c>
      <c r="I468" s="38">
        <f t="shared" si="40"/>
        <v>-2.5212379051160077E-3</v>
      </c>
      <c r="Y468"/>
      <c r="Z468"/>
      <c r="AA468"/>
    </row>
    <row r="469" spans="1:27" x14ac:dyDescent="0.25">
      <c r="A469" s="4">
        <v>39756</v>
      </c>
      <c r="B469" s="5">
        <v>4143.68</v>
      </c>
      <c r="C469" s="5">
        <v>436.42</v>
      </c>
      <c r="D469" s="5">
        <v>28672.25</v>
      </c>
      <c r="E469" s="5">
        <v>1608</v>
      </c>
      <c r="F469" s="38">
        <f t="shared" si="37"/>
        <v>7.3404645762182918E-2</v>
      </c>
      <c r="G469" s="38">
        <f t="shared" si="38"/>
        <v>1.3983014697274383E-2</v>
      </c>
      <c r="H469" s="38">
        <f t="shared" si="39"/>
        <v>3.9441675927505991E-2</v>
      </c>
      <c r="I469" s="38">
        <f t="shared" si="40"/>
        <v>4.00255145309888E-2</v>
      </c>
      <c r="Y469"/>
      <c r="Z469"/>
      <c r="AA469"/>
    </row>
    <row r="470" spans="1:27" x14ac:dyDescent="0.25">
      <c r="A470" s="4">
        <v>39757</v>
      </c>
      <c r="B470" s="5">
        <v>3976.1</v>
      </c>
      <c r="C470" s="5">
        <v>422.28</v>
      </c>
      <c r="D470" s="5">
        <v>26905.360000000001</v>
      </c>
      <c r="E470" s="5">
        <v>1524.21</v>
      </c>
      <c r="F470" s="38">
        <f t="shared" si="37"/>
        <v>-4.1282842514856789E-2</v>
      </c>
      <c r="G470" s="38">
        <f t="shared" si="38"/>
        <v>-3.2936481301488754E-2</v>
      </c>
      <c r="H470" s="38">
        <f t="shared" si="39"/>
        <v>-6.3604232798114002E-2</v>
      </c>
      <c r="I470" s="38">
        <f t="shared" si="40"/>
        <v>-5.3514927709626445E-2</v>
      </c>
      <c r="Y470"/>
      <c r="Z470"/>
      <c r="AA470"/>
    </row>
    <row r="471" spans="1:27" x14ac:dyDescent="0.25">
      <c r="A471" s="4">
        <v>39758</v>
      </c>
      <c r="B471" s="5">
        <v>3658.89</v>
      </c>
      <c r="C471" s="5">
        <v>400.05</v>
      </c>
      <c r="D471" s="5">
        <v>25443.11</v>
      </c>
      <c r="E471" s="5">
        <v>1448.01</v>
      </c>
      <c r="F471" s="38">
        <f t="shared" si="37"/>
        <v>-8.3141616657013126E-2</v>
      </c>
      <c r="G471" s="38">
        <f t="shared" si="38"/>
        <v>-5.4079061825361076E-2</v>
      </c>
      <c r="H471" s="38">
        <f t="shared" si="39"/>
        <v>-5.5880543836564545E-2</v>
      </c>
      <c r="I471" s="38">
        <f t="shared" si="40"/>
        <v>-5.1286043030122283E-2</v>
      </c>
      <c r="Y471"/>
      <c r="Z471"/>
      <c r="AA471"/>
    </row>
    <row r="472" spans="1:27" x14ac:dyDescent="0.25">
      <c r="A472" s="4">
        <v>39759</v>
      </c>
      <c r="B472" s="5">
        <v>3762.63</v>
      </c>
      <c r="C472" s="5">
        <v>408.13</v>
      </c>
      <c r="D472" s="5">
        <v>26198.62</v>
      </c>
      <c r="E472" s="5">
        <v>1490.31</v>
      </c>
      <c r="F472" s="38">
        <f t="shared" si="37"/>
        <v>2.7958358246653311E-2</v>
      </c>
      <c r="G472" s="38">
        <f t="shared" si="38"/>
        <v>1.9996211808063033E-2</v>
      </c>
      <c r="H472" s="38">
        <f t="shared" si="39"/>
        <v>2.9261758196255983E-2</v>
      </c>
      <c r="I472" s="38">
        <f t="shared" si="40"/>
        <v>2.879395199144941E-2</v>
      </c>
      <c r="Y472"/>
      <c r="Z472"/>
      <c r="AA472"/>
    </row>
    <row r="473" spans="1:27" x14ac:dyDescent="0.25">
      <c r="A473" s="4">
        <v>39762</v>
      </c>
      <c r="B473" s="5">
        <v>3680.83</v>
      </c>
      <c r="C473" s="5">
        <v>389.95</v>
      </c>
      <c r="D473" s="5">
        <v>25954.89</v>
      </c>
      <c r="E473" s="5">
        <v>1471.64</v>
      </c>
      <c r="F473" s="38">
        <f t="shared" si="37"/>
        <v>-2.197991074512767E-2</v>
      </c>
      <c r="G473" s="38">
        <f t="shared" si="38"/>
        <v>-4.5567225327688907E-2</v>
      </c>
      <c r="H473" s="38">
        <f t="shared" si="39"/>
        <v>-9.3467064583202166E-3</v>
      </c>
      <c r="I473" s="38">
        <f t="shared" si="40"/>
        <v>-1.2606726830131611E-2</v>
      </c>
      <c r="Y473"/>
      <c r="Z473"/>
      <c r="AA473"/>
    </row>
    <row r="474" spans="1:27" x14ac:dyDescent="0.25">
      <c r="A474" s="4">
        <v>39763</v>
      </c>
      <c r="B474" s="5">
        <v>3553.15</v>
      </c>
      <c r="C474" s="5">
        <v>363.68</v>
      </c>
      <c r="D474" s="5">
        <v>25833.05</v>
      </c>
      <c r="E474" s="5">
        <v>1439.22</v>
      </c>
      <c r="F474" s="38">
        <f t="shared" si="37"/>
        <v>-3.5303736236176567E-2</v>
      </c>
      <c r="G474" s="38">
        <f t="shared" si="38"/>
        <v>-6.9744165672273956E-2</v>
      </c>
      <c r="H474" s="38">
        <f t="shared" si="39"/>
        <v>-4.7053512766900866E-3</v>
      </c>
      <c r="I474" s="38">
        <f t="shared" si="40"/>
        <v>-2.2276125011486882E-2</v>
      </c>
      <c r="Y474"/>
      <c r="Z474"/>
      <c r="AA474"/>
    </row>
    <row r="475" spans="1:27" x14ac:dyDescent="0.25">
      <c r="A475" s="4">
        <v>39764</v>
      </c>
      <c r="B475" s="5">
        <v>3249.91</v>
      </c>
      <c r="C475" s="5">
        <v>371.77</v>
      </c>
      <c r="D475" s="5">
        <v>24736.36</v>
      </c>
      <c r="E475" s="5">
        <v>1365.15</v>
      </c>
      <c r="F475" s="38">
        <f t="shared" si="37"/>
        <v>-8.9207230341302637E-2</v>
      </c>
      <c r="G475" s="38">
        <f t="shared" si="38"/>
        <v>2.2001023385388018E-2</v>
      </c>
      <c r="H475" s="38">
        <f t="shared" si="39"/>
        <v>-4.3380453903068328E-2</v>
      </c>
      <c r="I475" s="38">
        <f t="shared" si="40"/>
        <v>-5.2836987457519316E-2</v>
      </c>
      <c r="Y475"/>
      <c r="Z475"/>
      <c r="AA475"/>
    </row>
    <row r="476" spans="1:27" x14ac:dyDescent="0.25">
      <c r="A476" s="4">
        <v>39765</v>
      </c>
      <c r="B476" s="5">
        <v>3363.62</v>
      </c>
      <c r="C476" s="5">
        <v>383.89</v>
      </c>
      <c r="D476" s="5">
        <v>25893.98</v>
      </c>
      <c r="E476" s="5">
        <v>1459.82</v>
      </c>
      <c r="F476" s="38">
        <f t="shared" si="37"/>
        <v>3.4390471318640842E-2</v>
      </c>
      <c r="G476" s="38">
        <f t="shared" si="38"/>
        <v>3.208066972774689E-2</v>
      </c>
      <c r="H476" s="38">
        <f t="shared" si="39"/>
        <v>4.5736283270413763E-2</v>
      </c>
      <c r="I476" s="38">
        <f t="shared" si="40"/>
        <v>6.7048827739125183E-2</v>
      </c>
      <c r="Y476"/>
      <c r="Z476"/>
      <c r="AA476"/>
    </row>
    <row r="477" spans="1:27" x14ac:dyDescent="0.25">
      <c r="A477" s="4">
        <v>39766</v>
      </c>
      <c r="B477" s="5">
        <v>3196.04</v>
      </c>
      <c r="C477" s="5">
        <v>363.68</v>
      </c>
      <c r="D477" s="5">
        <v>24443.919999999998</v>
      </c>
      <c r="E477" s="5">
        <v>1399.2</v>
      </c>
      <c r="F477" s="38">
        <f t="shared" si="37"/>
        <v>-5.110523149889161E-2</v>
      </c>
      <c r="G477" s="38">
        <f t="shared" si="38"/>
        <v>-5.4081693113134877E-2</v>
      </c>
      <c r="H477" s="38">
        <f t="shared" si="39"/>
        <v>-5.7628995015919844E-2</v>
      </c>
      <c r="I477" s="38">
        <f t="shared" si="40"/>
        <v>-4.2412495726207165E-2</v>
      </c>
      <c r="Y477"/>
      <c r="Z477"/>
      <c r="AA477"/>
    </row>
    <row r="478" spans="1:27" x14ac:dyDescent="0.25">
      <c r="A478" s="4">
        <v>39769</v>
      </c>
      <c r="B478" s="5">
        <v>3213.99</v>
      </c>
      <c r="C478" s="5">
        <v>347.52</v>
      </c>
      <c r="D478" s="5">
        <v>23542.19</v>
      </c>
      <c r="E478" s="5">
        <v>1363.14</v>
      </c>
      <c r="F478" s="38">
        <f t="shared" si="37"/>
        <v>5.6006124525375756E-3</v>
      </c>
      <c r="G478" s="38">
        <f t="shared" si="38"/>
        <v>-4.5452142798717211E-2</v>
      </c>
      <c r="H478" s="38">
        <f t="shared" si="39"/>
        <v>-3.7587383600629382E-2</v>
      </c>
      <c r="I478" s="38">
        <f t="shared" si="40"/>
        <v>-2.6109782682496308E-2</v>
      </c>
      <c r="Y478"/>
      <c r="Z478"/>
      <c r="AA478"/>
    </row>
    <row r="479" spans="1:27" x14ac:dyDescent="0.25">
      <c r="A479" s="4">
        <v>39770</v>
      </c>
      <c r="B479" s="5">
        <v>3204.02</v>
      </c>
      <c r="C479" s="5">
        <v>339.44</v>
      </c>
      <c r="D479" s="5">
        <v>24066.16</v>
      </c>
      <c r="E479" s="5">
        <v>1376.81</v>
      </c>
      <c r="F479" s="38">
        <f t="shared" si="37"/>
        <v>-3.1068845389176747E-3</v>
      </c>
      <c r="G479" s="38">
        <f t="shared" si="38"/>
        <v>-2.3525016411446522E-2</v>
      </c>
      <c r="H479" s="38">
        <f t="shared" si="39"/>
        <v>2.2012573737576147E-2</v>
      </c>
      <c r="I479" s="38">
        <f t="shared" si="40"/>
        <v>9.9783670681152393E-3</v>
      </c>
      <c r="Y479"/>
      <c r="Z479"/>
      <c r="AA479"/>
    </row>
    <row r="480" spans="1:27" x14ac:dyDescent="0.25">
      <c r="A480" s="4">
        <v>39771</v>
      </c>
      <c r="B480" s="5">
        <v>2882.82</v>
      </c>
      <c r="C480" s="5">
        <v>254.58</v>
      </c>
      <c r="D480" s="5">
        <v>22434.77</v>
      </c>
      <c r="E480" s="5">
        <v>1292.76</v>
      </c>
      <c r="F480" s="38">
        <f t="shared" si="37"/>
        <v>-0.10563728964034164</v>
      </c>
      <c r="G480" s="38">
        <f t="shared" si="38"/>
        <v>-0.2876820724517809</v>
      </c>
      <c r="H480" s="38">
        <f t="shared" si="39"/>
        <v>-7.0194716840730892E-2</v>
      </c>
      <c r="I480" s="38">
        <f t="shared" si="40"/>
        <v>-6.2989761395909796E-2</v>
      </c>
      <c r="Y480"/>
      <c r="Z480"/>
      <c r="AA480"/>
    </row>
    <row r="481" spans="1:27" x14ac:dyDescent="0.25">
      <c r="A481" s="4">
        <v>39772</v>
      </c>
      <c r="B481" s="5">
        <v>2561.62</v>
      </c>
      <c r="C481" s="5">
        <v>280.83999999999997</v>
      </c>
      <c r="D481" s="5">
        <v>21502.55</v>
      </c>
      <c r="E481" s="5">
        <v>1206.04</v>
      </c>
      <c r="F481" s="38">
        <f t="shared" si="37"/>
        <v>-0.11812911089347096</v>
      </c>
      <c r="G481" s="38">
        <f t="shared" si="38"/>
        <v>9.8169983706759556E-2</v>
      </c>
      <c r="H481" s="38">
        <f t="shared" si="39"/>
        <v>-4.2440454784946881E-2</v>
      </c>
      <c r="I481" s="38">
        <f t="shared" si="40"/>
        <v>-6.9437202461145958E-2</v>
      </c>
      <c r="Y481"/>
      <c r="Z481"/>
      <c r="AA481"/>
    </row>
    <row r="482" spans="1:27" x14ac:dyDescent="0.25">
      <c r="A482" s="4">
        <v>39773</v>
      </c>
      <c r="B482" s="5">
        <v>2799.03</v>
      </c>
      <c r="C482" s="5">
        <v>288.93</v>
      </c>
      <c r="D482" s="5">
        <v>24139.759999999998</v>
      </c>
      <c r="E482" s="5">
        <v>1282.5899999999999</v>
      </c>
      <c r="F482" s="38">
        <f t="shared" si="37"/>
        <v>8.8633057739418847E-2</v>
      </c>
      <c r="G482" s="38">
        <f t="shared" si="38"/>
        <v>2.8399332091834591E-2</v>
      </c>
      <c r="H482" s="38">
        <f t="shared" si="39"/>
        <v>0.11568874086318801</v>
      </c>
      <c r="I482" s="38">
        <f t="shared" si="40"/>
        <v>6.1539205788384545E-2</v>
      </c>
      <c r="Y482"/>
      <c r="Z482"/>
      <c r="AA482"/>
    </row>
    <row r="483" spans="1:27" x14ac:dyDescent="0.25">
      <c r="A483" s="4">
        <v>39776</v>
      </c>
      <c r="B483" s="5">
        <v>3044.42</v>
      </c>
      <c r="C483" s="5">
        <v>315.19</v>
      </c>
      <c r="D483" s="5">
        <v>25378.63</v>
      </c>
      <c r="E483" s="5">
        <v>1365.63</v>
      </c>
      <c r="F483" s="38">
        <f t="shared" si="37"/>
        <v>8.4037478239000735E-2</v>
      </c>
      <c r="G483" s="38">
        <f t="shared" si="38"/>
        <v>8.6991187351239924E-2</v>
      </c>
      <c r="H483" s="38">
        <f t="shared" si="39"/>
        <v>5.0047207702876802E-2</v>
      </c>
      <c r="I483" s="38">
        <f t="shared" si="40"/>
        <v>6.2734389583143479E-2</v>
      </c>
      <c r="Y483"/>
      <c r="Z483"/>
      <c r="AA483"/>
    </row>
    <row r="484" spans="1:27" x14ac:dyDescent="0.25">
      <c r="A484" s="4">
        <v>39777</v>
      </c>
      <c r="B484" s="5">
        <v>3146.17</v>
      </c>
      <c r="C484" s="5">
        <v>335.4</v>
      </c>
      <c r="D484" s="5">
        <v>24520.01</v>
      </c>
      <c r="E484" s="5">
        <v>1374.79</v>
      </c>
      <c r="F484" s="38">
        <f t="shared" si="37"/>
        <v>3.2875433219874801E-2</v>
      </c>
      <c r="G484" s="38">
        <f t="shared" si="38"/>
        <v>6.2148217796985879E-2</v>
      </c>
      <c r="H484" s="38">
        <f t="shared" si="39"/>
        <v>-3.4417962419599116E-2</v>
      </c>
      <c r="I484" s="38">
        <f t="shared" si="40"/>
        <v>6.6851315594633641E-3</v>
      </c>
      <c r="Y484"/>
      <c r="Z484"/>
      <c r="AA484"/>
    </row>
    <row r="485" spans="1:27" x14ac:dyDescent="0.25">
      <c r="A485" s="4">
        <v>39778</v>
      </c>
      <c r="B485" s="5">
        <v>3229.95</v>
      </c>
      <c r="C485" s="5">
        <v>434.4</v>
      </c>
      <c r="D485" s="5">
        <v>25133.32</v>
      </c>
      <c r="E485" s="5">
        <v>1423.9</v>
      </c>
      <c r="F485" s="38">
        <f t="shared" si="37"/>
        <v>2.6280817190224032E-2</v>
      </c>
      <c r="G485" s="38">
        <f t="shared" si="38"/>
        <v>0.25864191923061725</v>
      </c>
      <c r="H485" s="38">
        <f t="shared" si="39"/>
        <v>2.4704936943411263E-2</v>
      </c>
      <c r="I485" s="38">
        <f t="shared" si="40"/>
        <v>3.5098593623002078E-2</v>
      </c>
      <c r="Y485"/>
      <c r="Z485"/>
      <c r="AA485"/>
    </row>
    <row r="486" spans="1:27" x14ac:dyDescent="0.25">
      <c r="A486" s="4">
        <v>39780</v>
      </c>
      <c r="B486" s="5">
        <v>3425.47</v>
      </c>
      <c r="C486" s="5">
        <v>543.5</v>
      </c>
      <c r="D486" s="5">
        <v>24802.13</v>
      </c>
      <c r="E486" s="5">
        <v>1437.68</v>
      </c>
      <c r="F486" s="38">
        <f t="shared" si="37"/>
        <v>5.8772031338306954E-2</v>
      </c>
      <c r="G486" s="38">
        <f t="shared" si="38"/>
        <v>0.22406393794153842</v>
      </c>
      <c r="H486" s="38">
        <f t="shared" si="39"/>
        <v>-1.3264919262056033E-2</v>
      </c>
      <c r="I486" s="38">
        <f t="shared" si="40"/>
        <v>9.6311174368176461E-3</v>
      </c>
      <c r="Y486"/>
      <c r="Z486"/>
      <c r="AA486"/>
    </row>
    <row r="487" spans="1:27" x14ac:dyDescent="0.25">
      <c r="A487" s="4">
        <v>39783</v>
      </c>
      <c r="B487" s="5">
        <v>3092.3</v>
      </c>
      <c r="C487" s="5">
        <v>515.22</v>
      </c>
      <c r="D487" s="5">
        <v>22827.27</v>
      </c>
      <c r="E487" s="5">
        <v>1309.3900000000001</v>
      </c>
      <c r="F487" s="38">
        <f t="shared" si="37"/>
        <v>-0.1023235379787408</v>
      </c>
      <c r="G487" s="38">
        <f t="shared" si="38"/>
        <v>-5.343571264881572E-2</v>
      </c>
      <c r="H487" s="38">
        <f t="shared" si="39"/>
        <v>-8.2973662688776567E-2</v>
      </c>
      <c r="I487" s="38">
        <f t="shared" si="40"/>
        <v>-9.3469323331626511E-2</v>
      </c>
      <c r="Y487"/>
      <c r="Z487"/>
      <c r="AA487"/>
    </row>
    <row r="488" spans="1:27" x14ac:dyDescent="0.25">
      <c r="A488" s="4">
        <v>39784</v>
      </c>
      <c r="B488" s="5">
        <v>3513.25</v>
      </c>
      <c r="C488" s="5">
        <v>545.53</v>
      </c>
      <c r="D488" s="5">
        <v>23489.66</v>
      </c>
      <c r="E488" s="5">
        <v>1361.79</v>
      </c>
      <c r="F488" s="38">
        <f t="shared" si="37"/>
        <v>0.1276263844005617</v>
      </c>
      <c r="G488" s="38">
        <f t="shared" si="38"/>
        <v>5.7163805265533163E-2</v>
      </c>
      <c r="H488" s="38">
        <f t="shared" si="39"/>
        <v>2.860445043086066E-2</v>
      </c>
      <c r="I488" s="38">
        <f t="shared" si="40"/>
        <v>3.9238630907558435E-2</v>
      </c>
      <c r="Y488"/>
      <c r="Z488"/>
      <c r="AA488"/>
    </row>
    <row r="489" spans="1:27" x14ac:dyDescent="0.25">
      <c r="A489" s="4">
        <v>39785</v>
      </c>
      <c r="B489" s="5">
        <v>3616.99</v>
      </c>
      <c r="C489" s="5">
        <v>575.83000000000004</v>
      </c>
      <c r="D489" s="5">
        <v>24372.82</v>
      </c>
      <c r="E489" s="5">
        <v>1397.72</v>
      </c>
      <c r="F489" s="38">
        <f t="shared" si="37"/>
        <v>2.9100653245276296E-2</v>
      </c>
      <c r="G489" s="38">
        <f t="shared" si="38"/>
        <v>5.4054679066967634E-2</v>
      </c>
      <c r="H489" s="38">
        <f t="shared" si="39"/>
        <v>3.6908252665137344E-2</v>
      </c>
      <c r="I489" s="38">
        <f t="shared" si="40"/>
        <v>2.604232681107994E-2</v>
      </c>
      <c r="Y489"/>
      <c r="Z489"/>
      <c r="AA489"/>
    </row>
    <row r="490" spans="1:27" x14ac:dyDescent="0.25">
      <c r="A490" s="4">
        <v>39786</v>
      </c>
      <c r="B490" s="5">
        <v>3501.28</v>
      </c>
      <c r="C490" s="5">
        <v>537.44000000000005</v>
      </c>
      <c r="D490" s="5">
        <v>23440.58</v>
      </c>
      <c r="E490" s="5">
        <v>1356.81</v>
      </c>
      <c r="F490" s="38">
        <f t="shared" si="37"/>
        <v>-3.2513572320080744E-2</v>
      </c>
      <c r="G490" s="38">
        <f t="shared" si="38"/>
        <v>-6.8995352380966421E-2</v>
      </c>
      <c r="H490" s="38">
        <f t="shared" si="39"/>
        <v>-3.8999868556859343E-2</v>
      </c>
      <c r="I490" s="38">
        <f t="shared" si="40"/>
        <v>-2.9705981317281544E-2</v>
      </c>
      <c r="Y490"/>
      <c r="Z490"/>
      <c r="AA490"/>
    </row>
    <row r="491" spans="1:27" x14ac:dyDescent="0.25">
      <c r="A491" s="4">
        <v>39787</v>
      </c>
      <c r="B491" s="5">
        <v>3561.13</v>
      </c>
      <c r="C491" s="5">
        <v>549.57000000000005</v>
      </c>
      <c r="D491" s="5">
        <v>24372.82</v>
      </c>
      <c r="E491" s="5">
        <v>1406.36</v>
      </c>
      <c r="F491" s="38">
        <f t="shared" si="37"/>
        <v>1.6949294304648119E-2</v>
      </c>
      <c r="G491" s="38">
        <f t="shared" si="38"/>
        <v>2.2319028401494773E-2</v>
      </c>
      <c r="H491" s="38">
        <f t="shared" si="39"/>
        <v>3.899986855685926E-2</v>
      </c>
      <c r="I491" s="38">
        <f t="shared" si="40"/>
        <v>3.5868449822256877E-2</v>
      </c>
      <c r="Y491"/>
      <c r="Z491"/>
      <c r="AA491"/>
    </row>
    <row r="492" spans="1:27" x14ac:dyDescent="0.25">
      <c r="A492" s="4">
        <v>39790</v>
      </c>
      <c r="B492" s="5">
        <v>3766.62</v>
      </c>
      <c r="C492" s="5">
        <v>682.92</v>
      </c>
      <c r="D492" s="5">
        <v>25771.16</v>
      </c>
      <c r="E492" s="5">
        <v>1460.6</v>
      </c>
      <c r="F492" s="38">
        <f t="shared" si="37"/>
        <v>5.6100137364344362E-2</v>
      </c>
      <c r="G492" s="38">
        <f t="shared" si="38"/>
        <v>0.21724156813755521</v>
      </c>
      <c r="H492" s="38">
        <f t="shared" si="39"/>
        <v>5.5787460246030367E-2</v>
      </c>
      <c r="I492" s="38">
        <f t="shared" si="40"/>
        <v>3.7842504070255363E-2</v>
      </c>
      <c r="Y492"/>
      <c r="Z492"/>
      <c r="AA492"/>
    </row>
    <row r="493" spans="1:27" x14ac:dyDescent="0.25">
      <c r="A493" s="4">
        <v>39791</v>
      </c>
      <c r="B493" s="5">
        <v>3547.17</v>
      </c>
      <c r="C493" s="5">
        <v>652.61</v>
      </c>
      <c r="D493" s="5">
        <v>25268.240000000002</v>
      </c>
      <c r="E493" s="5">
        <v>1426.88</v>
      </c>
      <c r="F493" s="38">
        <f t="shared" si="37"/>
        <v>-6.0027945123589881E-2</v>
      </c>
      <c r="G493" s="38">
        <f t="shared" si="38"/>
        <v>-4.5398015039117154E-2</v>
      </c>
      <c r="H493" s="38">
        <f t="shared" si="39"/>
        <v>-1.9707766062014753E-2</v>
      </c>
      <c r="I493" s="38">
        <f t="shared" si="40"/>
        <v>-2.3357067746897404E-2</v>
      </c>
      <c r="Y493"/>
      <c r="Z493"/>
      <c r="AA493"/>
    </row>
    <row r="494" spans="1:27" x14ac:dyDescent="0.25">
      <c r="A494" s="4">
        <v>39792</v>
      </c>
      <c r="B494" s="5">
        <v>3591.06</v>
      </c>
      <c r="C494" s="5">
        <v>656.65</v>
      </c>
      <c r="D494" s="5">
        <v>25280.5</v>
      </c>
      <c r="E494" s="5">
        <v>1444</v>
      </c>
      <c r="F494" s="38">
        <f t="shared" si="37"/>
        <v>1.2297321072807153E-2</v>
      </c>
      <c r="G494" s="38">
        <f t="shared" si="38"/>
        <v>6.1714446672533479E-3</v>
      </c>
      <c r="H494" s="38">
        <f t="shared" si="39"/>
        <v>4.8507639321553888E-4</v>
      </c>
      <c r="I494" s="38">
        <f t="shared" si="40"/>
        <v>1.1926798013659652E-2</v>
      </c>
      <c r="Y494"/>
      <c r="Z494"/>
      <c r="AA494"/>
    </row>
    <row r="495" spans="1:27" x14ac:dyDescent="0.25">
      <c r="A495" s="4">
        <v>39793</v>
      </c>
      <c r="B495" s="5">
        <v>3401.53</v>
      </c>
      <c r="C495" s="5">
        <v>585.92999999999995</v>
      </c>
      <c r="D495" s="5">
        <v>23857.64</v>
      </c>
      <c r="E495" s="5">
        <v>1403.2</v>
      </c>
      <c r="F495" s="38">
        <f t="shared" si="37"/>
        <v>-5.4222093139641957E-2</v>
      </c>
      <c r="G495" s="38">
        <f t="shared" si="38"/>
        <v>-0.11395082351425928</v>
      </c>
      <c r="H495" s="38">
        <f t="shared" si="39"/>
        <v>-5.7928846096397535E-2</v>
      </c>
      <c r="I495" s="38">
        <f t="shared" si="40"/>
        <v>-2.8661697834852874E-2</v>
      </c>
      <c r="Y495"/>
      <c r="Z495"/>
      <c r="AA495"/>
    </row>
    <row r="496" spans="1:27" x14ac:dyDescent="0.25">
      <c r="A496" s="4">
        <v>39794</v>
      </c>
      <c r="B496" s="5">
        <v>3413.5</v>
      </c>
      <c r="C496" s="5">
        <v>614.22</v>
      </c>
      <c r="D496" s="5">
        <v>23747.23</v>
      </c>
      <c r="E496" s="5">
        <v>1413.07</v>
      </c>
      <c r="F496" s="38">
        <f t="shared" si="37"/>
        <v>3.5128274737173571E-3</v>
      </c>
      <c r="G496" s="38">
        <f t="shared" si="38"/>
        <v>4.7152841642824975E-2</v>
      </c>
      <c r="H496" s="38">
        <f t="shared" si="39"/>
        <v>-4.6386093679689436E-3</v>
      </c>
      <c r="I496" s="38">
        <f t="shared" si="40"/>
        <v>7.0092998253900212E-3</v>
      </c>
      <c r="Y496"/>
      <c r="Z496"/>
      <c r="AA496"/>
    </row>
    <row r="497" spans="1:27" x14ac:dyDescent="0.25">
      <c r="A497" s="4">
        <v>39797</v>
      </c>
      <c r="B497" s="5">
        <v>3381.58</v>
      </c>
      <c r="C497" s="5">
        <v>642.51</v>
      </c>
      <c r="D497" s="5">
        <v>23354.73</v>
      </c>
      <c r="E497" s="5">
        <v>1395.21</v>
      </c>
      <c r="F497" s="38">
        <f t="shared" si="37"/>
        <v>-9.3951019833110206E-3</v>
      </c>
      <c r="G497" s="38">
        <f t="shared" si="38"/>
        <v>4.502921069085402E-2</v>
      </c>
      <c r="H497" s="38">
        <f t="shared" si="39"/>
        <v>-1.6666358906107015E-2</v>
      </c>
      <c r="I497" s="38">
        <f t="shared" si="40"/>
        <v>-1.2719700883086608E-2</v>
      </c>
      <c r="Y497"/>
      <c r="Z497"/>
      <c r="AA497"/>
    </row>
    <row r="498" spans="1:27" x14ac:dyDescent="0.25">
      <c r="A498" s="4">
        <v>39798</v>
      </c>
      <c r="B498" s="5">
        <v>3575.1</v>
      </c>
      <c r="C498" s="5">
        <v>632.41</v>
      </c>
      <c r="D498" s="5">
        <v>24667.200000000001</v>
      </c>
      <c r="E498" s="5">
        <v>1466.87</v>
      </c>
      <c r="F498" s="38">
        <f t="shared" si="37"/>
        <v>5.565009188984623E-2</v>
      </c>
      <c r="G498" s="38">
        <f t="shared" si="38"/>
        <v>-1.5844462863568668E-2</v>
      </c>
      <c r="H498" s="38">
        <f t="shared" si="39"/>
        <v>5.4674892730333546E-2</v>
      </c>
      <c r="I498" s="38">
        <f t="shared" si="40"/>
        <v>5.008593743252452E-2</v>
      </c>
      <c r="Y498"/>
      <c r="Z498"/>
      <c r="AA498"/>
    </row>
    <row r="499" spans="1:27" x14ac:dyDescent="0.25">
      <c r="A499" s="4">
        <v>39799</v>
      </c>
      <c r="B499" s="5">
        <v>3469.36</v>
      </c>
      <c r="C499" s="5">
        <v>634.42999999999995</v>
      </c>
      <c r="D499" s="5">
        <v>24115.22</v>
      </c>
      <c r="E499" s="5">
        <v>1452.88</v>
      </c>
      <c r="F499" s="38">
        <f t="shared" si="37"/>
        <v>-3.0023008875098046E-2</v>
      </c>
      <c r="G499" s="38">
        <f t="shared" si="38"/>
        <v>3.1890399923363874E-3</v>
      </c>
      <c r="H499" s="38">
        <f t="shared" si="39"/>
        <v>-2.2631249492097251E-2</v>
      </c>
      <c r="I499" s="38">
        <f t="shared" si="40"/>
        <v>-9.5830855825033995E-3</v>
      </c>
      <c r="Y499"/>
      <c r="Z499"/>
      <c r="AA499"/>
    </row>
    <row r="500" spans="1:27" x14ac:dyDescent="0.25">
      <c r="A500" s="4">
        <v>39800</v>
      </c>
      <c r="B500" s="5">
        <v>3184.07</v>
      </c>
      <c r="C500" s="5">
        <v>573.80999999999995</v>
      </c>
      <c r="D500" s="5">
        <v>23673.64</v>
      </c>
      <c r="E500" s="5">
        <v>1422.19</v>
      </c>
      <c r="F500" s="38">
        <f t="shared" si="37"/>
        <v>-8.580988624254017E-2</v>
      </c>
      <c r="G500" s="38">
        <f t="shared" si="38"/>
        <v>-0.10042862690880391</v>
      </c>
      <c r="H500" s="38">
        <f t="shared" si="39"/>
        <v>-1.8480983571474631E-2</v>
      </c>
      <c r="I500" s="38">
        <f t="shared" si="40"/>
        <v>-2.1349856345410666E-2</v>
      </c>
      <c r="Y500"/>
      <c r="Z500"/>
      <c r="AA500"/>
    </row>
    <row r="501" spans="1:27" x14ac:dyDescent="0.25">
      <c r="A501" s="4">
        <v>39801</v>
      </c>
      <c r="B501" s="5">
        <v>3291.8</v>
      </c>
      <c r="C501" s="5">
        <v>596.04</v>
      </c>
      <c r="D501" s="5">
        <v>23452.86</v>
      </c>
      <c r="E501" s="5">
        <v>1426.39</v>
      </c>
      <c r="F501" s="38">
        <f t="shared" si="37"/>
        <v>3.3274274962735738E-2</v>
      </c>
      <c r="G501" s="38">
        <f t="shared" si="38"/>
        <v>3.8009447836707108E-2</v>
      </c>
      <c r="H501" s="38">
        <f t="shared" si="39"/>
        <v>-9.3697437843221626E-3</v>
      </c>
      <c r="I501" s="38">
        <f t="shared" si="40"/>
        <v>2.9488398033260138E-3</v>
      </c>
      <c r="Y501"/>
      <c r="Z501"/>
      <c r="AA501"/>
    </row>
    <row r="502" spans="1:27" x14ac:dyDescent="0.25">
      <c r="A502" s="4">
        <v>39804</v>
      </c>
      <c r="B502" s="5">
        <v>3206.02</v>
      </c>
      <c r="C502" s="5">
        <v>523.29999999999995</v>
      </c>
      <c r="D502" s="5">
        <v>23526.45</v>
      </c>
      <c r="E502" s="5">
        <v>1400.42</v>
      </c>
      <c r="F502" s="38">
        <f t="shared" si="37"/>
        <v>-2.6404235156746E-2</v>
      </c>
      <c r="G502" s="38">
        <f t="shared" si="38"/>
        <v>-0.13015286552909738</v>
      </c>
      <c r="H502" s="38">
        <f t="shared" si="39"/>
        <v>3.1328710527994976E-3</v>
      </c>
      <c r="I502" s="38">
        <f t="shared" si="40"/>
        <v>-1.8374585255810507E-2</v>
      </c>
      <c r="Y502"/>
      <c r="Z502"/>
      <c r="AA502"/>
    </row>
    <row r="503" spans="1:27" x14ac:dyDescent="0.25">
      <c r="A503" s="4">
        <v>39805</v>
      </c>
      <c r="B503" s="5">
        <v>3277.84</v>
      </c>
      <c r="C503" s="5">
        <v>442.48</v>
      </c>
      <c r="D503" s="5">
        <v>23649.119999999999</v>
      </c>
      <c r="E503" s="5">
        <v>1387.08</v>
      </c>
      <c r="F503" s="38">
        <f t="shared" si="37"/>
        <v>2.2154376409141894E-2</v>
      </c>
      <c r="G503" s="38">
        <f t="shared" si="38"/>
        <v>-0.16775964769173948</v>
      </c>
      <c r="H503" s="38">
        <f t="shared" si="39"/>
        <v>5.2005848144899107E-3</v>
      </c>
      <c r="I503" s="38">
        <f t="shared" si="40"/>
        <v>-9.5713735181718537E-3</v>
      </c>
      <c r="Y503"/>
      <c r="Z503"/>
      <c r="AA503"/>
    </row>
    <row r="504" spans="1:27" x14ac:dyDescent="0.25">
      <c r="A504" s="4">
        <v>39806</v>
      </c>
      <c r="B504" s="5">
        <v>3275.84</v>
      </c>
      <c r="C504" s="5">
        <v>426.32</v>
      </c>
      <c r="D504" s="5">
        <v>23514.19</v>
      </c>
      <c r="E504" s="5">
        <v>1395.76</v>
      </c>
      <c r="F504" s="38">
        <f t="shared" si="37"/>
        <v>-6.1034413095740982E-4</v>
      </c>
      <c r="G504" s="38">
        <f t="shared" si="38"/>
        <v>-3.7205027697895771E-2</v>
      </c>
      <c r="H504" s="38">
        <f t="shared" si="39"/>
        <v>-5.7218362378375059E-3</v>
      </c>
      <c r="I504" s="38">
        <f t="shared" si="40"/>
        <v>6.2382516774702745E-3</v>
      </c>
      <c r="Y504"/>
      <c r="Z504"/>
      <c r="AA504"/>
    </row>
    <row r="505" spans="1:27" x14ac:dyDescent="0.25">
      <c r="A505" s="4">
        <v>39808</v>
      </c>
      <c r="B505" s="5">
        <v>3247.37</v>
      </c>
      <c r="C505" s="5">
        <v>462.69</v>
      </c>
      <c r="D505" s="5">
        <v>23465.119999999999</v>
      </c>
      <c r="E505" s="5">
        <v>1403.22</v>
      </c>
      <c r="F505" s="38">
        <f t="shared" si="37"/>
        <v>-8.7288867808226964E-3</v>
      </c>
      <c r="G505" s="38">
        <f t="shared" si="38"/>
        <v>8.186704541510581E-2</v>
      </c>
      <c r="H505" s="38">
        <f t="shared" si="39"/>
        <v>-2.0890054726173078E-3</v>
      </c>
      <c r="I505" s="38">
        <f t="shared" si="40"/>
        <v>5.330525880387035E-3</v>
      </c>
      <c r="Y505"/>
      <c r="Z505"/>
      <c r="AA505"/>
    </row>
    <row r="506" spans="1:27" x14ac:dyDescent="0.25">
      <c r="A506" s="4">
        <v>39811</v>
      </c>
      <c r="B506" s="5">
        <v>3184.34</v>
      </c>
      <c r="C506" s="5">
        <v>448.54</v>
      </c>
      <c r="D506" s="5">
        <v>23256.6</v>
      </c>
      <c r="E506" s="5">
        <v>1398.25</v>
      </c>
      <c r="F506" s="38">
        <f t="shared" si="37"/>
        <v>-1.9600391767708614E-2</v>
      </c>
      <c r="G506" s="38">
        <f t="shared" si="38"/>
        <v>-3.1059419705489612E-2</v>
      </c>
      <c r="H506" s="38">
        <f t="shared" si="39"/>
        <v>-8.9261005155109353E-3</v>
      </c>
      <c r="I506" s="38">
        <f t="shared" si="40"/>
        <v>-3.5481409503361062E-3</v>
      </c>
      <c r="Y506"/>
      <c r="Z506"/>
      <c r="AA506"/>
    </row>
    <row r="507" spans="1:27" x14ac:dyDescent="0.25">
      <c r="A507" s="4">
        <v>39812</v>
      </c>
      <c r="B507" s="5">
        <v>3216.87</v>
      </c>
      <c r="C507" s="5">
        <v>462.69</v>
      </c>
      <c r="D507" s="5">
        <v>23722.71</v>
      </c>
      <c r="E507" s="5">
        <v>1432.65</v>
      </c>
      <c r="F507" s="38">
        <f t="shared" si="37"/>
        <v>1.0163790919458559E-2</v>
      </c>
      <c r="G507" s="38">
        <f t="shared" si="38"/>
        <v>3.1059419705489564E-2</v>
      </c>
      <c r="H507" s="38">
        <f t="shared" si="39"/>
        <v>1.9843854464586076E-2</v>
      </c>
      <c r="I507" s="38">
        <f t="shared" si="40"/>
        <v>2.4304421447159028E-2</v>
      </c>
      <c r="Y507"/>
      <c r="Z507"/>
      <c r="AA507"/>
    </row>
    <row r="508" spans="1:27" x14ac:dyDescent="0.25">
      <c r="A508" s="4">
        <v>39813</v>
      </c>
      <c r="B508" s="5">
        <v>3294.14</v>
      </c>
      <c r="C508" s="5">
        <v>462.69</v>
      </c>
      <c r="D508" s="5">
        <v>23845.37</v>
      </c>
      <c r="E508" s="5">
        <v>1452.98</v>
      </c>
      <c r="F508" s="38">
        <f t="shared" si="37"/>
        <v>2.3736295249999859E-2</v>
      </c>
      <c r="G508" s="38">
        <f t="shared" si="38"/>
        <v>0</v>
      </c>
      <c r="H508" s="38">
        <f t="shared" si="39"/>
        <v>5.157251327697559E-3</v>
      </c>
      <c r="I508" s="38">
        <f t="shared" si="40"/>
        <v>1.4090743701779342E-2</v>
      </c>
      <c r="Y508"/>
      <c r="Z508"/>
      <c r="AA508"/>
    </row>
    <row r="509" spans="1:27" x14ac:dyDescent="0.25">
      <c r="A509" s="10"/>
      <c r="B509" s="7"/>
      <c r="F509" s="7"/>
      <c r="Y509"/>
      <c r="Z509"/>
      <c r="AA509"/>
    </row>
    <row r="510" spans="1:27" x14ac:dyDescent="0.25">
      <c r="A510" s="41"/>
      <c r="B510" s="7"/>
      <c r="F510" s="7"/>
      <c r="Y510"/>
      <c r="Z510"/>
      <c r="AA510"/>
    </row>
    <row r="511" spans="1:27" x14ac:dyDescent="0.25">
      <c r="A511" s="41"/>
      <c r="B511" s="7"/>
      <c r="F511" s="7"/>
      <c r="Y511"/>
      <c r="Z511"/>
      <c r="AA511"/>
    </row>
    <row r="512" spans="1:27" x14ac:dyDescent="0.25">
      <c r="A512" s="42"/>
      <c r="B512" s="7"/>
      <c r="F512" s="7"/>
      <c r="Y512"/>
      <c r="Z512"/>
      <c r="AA512"/>
    </row>
    <row r="513" spans="1:27" x14ac:dyDescent="0.25">
      <c r="A513" s="24"/>
      <c r="B513" s="7"/>
      <c r="F513" s="7"/>
      <c r="Y513"/>
      <c r="Z513"/>
      <c r="AA513"/>
    </row>
    <row r="514" spans="1:27" x14ac:dyDescent="0.25">
      <c r="A514" s="24"/>
      <c r="B514" s="7"/>
      <c r="F514" s="7"/>
      <c r="Y514"/>
      <c r="Z514"/>
      <c r="AA514"/>
    </row>
    <row r="515" spans="1:27" x14ac:dyDescent="0.25">
      <c r="A515" s="43"/>
      <c r="B515" s="7"/>
      <c r="F515" s="7"/>
      <c r="Y515"/>
      <c r="Z515"/>
      <c r="AA515"/>
    </row>
    <row r="516" spans="1:27" x14ac:dyDescent="0.25">
      <c r="A516" s="24"/>
      <c r="B516" s="7"/>
      <c r="F516" s="7"/>
      <c r="Y516"/>
      <c r="Z516"/>
      <c r="AA516"/>
    </row>
    <row r="517" spans="1:27" x14ac:dyDescent="0.25">
      <c r="A517" s="24"/>
      <c r="B517" s="7"/>
      <c r="F517" s="7"/>
      <c r="Y517"/>
      <c r="Z517"/>
      <c r="AA517"/>
    </row>
    <row r="518" spans="1:27" x14ac:dyDescent="0.25">
      <c r="A518" s="41"/>
      <c r="B518" s="7"/>
      <c r="F518" s="7"/>
      <c r="Y518"/>
      <c r="Z518"/>
      <c r="AA518"/>
    </row>
    <row r="519" spans="1:27" x14ac:dyDescent="0.25">
      <c r="A519" s="41"/>
      <c r="B519" s="7"/>
      <c r="F519" s="7"/>
      <c r="Y519"/>
      <c r="Z519"/>
      <c r="AA519"/>
    </row>
    <row r="520" spans="1:27" x14ac:dyDescent="0.25">
      <c r="A520" s="44"/>
      <c r="B520" s="7"/>
      <c r="F520" s="7"/>
      <c r="Y520"/>
      <c r="Z520"/>
      <c r="AA520"/>
    </row>
    <row r="521" spans="1:27" x14ac:dyDescent="0.25">
      <c r="A521" s="44"/>
      <c r="B521" s="7"/>
      <c r="F521" s="7"/>
      <c r="Y521"/>
      <c r="Z521"/>
      <c r="AA521"/>
    </row>
    <row r="522" spans="1:27" x14ac:dyDescent="0.25">
      <c r="A522" s="44"/>
      <c r="B522" s="7"/>
      <c r="F522" s="7"/>
      <c r="Y522"/>
      <c r="Z522"/>
      <c r="AA522"/>
    </row>
    <row r="523" spans="1:27" x14ac:dyDescent="0.25">
      <c r="A523" s="44"/>
      <c r="B523" s="7"/>
      <c r="F523" s="7"/>
      <c r="Y523"/>
      <c r="Z523"/>
      <c r="AA523"/>
    </row>
    <row r="524" spans="1:27" x14ac:dyDescent="0.25">
      <c r="A524" s="10"/>
      <c r="B524" s="7"/>
      <c r="F524" s="7"/>
      <c r="Y524"/>
      <c r="Z524"/>
      <c r="AA524"/>
    </row>
    <row r="525" spans="1:27" x14ac:dyDescent="0.25">
      <c r="A525" s="10"/>
      <c r="B525" s="7"/>
      <c r="F525" s="7"/>
      <c r="Y525"/>
      <c r="Z525"/>
      <c r="AA525"/>
    </row>
    <row r="526" spans="1:27" x14ac:dyDescent="0.25">
      <c r="A526" s="10"/>
      <c r="B526" s="7"/>
      <c r="F526" s="7"/>
      <c r="Y526"/>
      <c r="Z526"/>
      <c r="AA526"/>
    </row>
    <row r="527" spans="1:27" x14ac:dyDescent="0.25">
      <c r="A527" s="10"/>
      <c r="B527" s="7"/>
      <c r="F527" s="7"/>
      <c r="Y527"/>
      <c r="Z527"/>
      <c r="AA527"/>
    </row>
    <row r="535" spans="17:27" x14ac:dyDescent="0.25">
      <c r="Q535"/>
      <c r="R535"/>
      <c r="S535"/>
      <c r="T535"/>
      <c r="U535"/>
      <c r="V535"/>
      <c r="W535"/>
      <c r="X535"/>
      <c r="Y535"/>
      <c r="Z535"/>
      <c r="AA535"/>
    </row>
    <row r="536" spans="17:27" x14ac:dyDescent="0.25">
      <c r="Q536"/>
      <c r="R536"/>
      <c r="S536"/>
      <c r="T536"/>
      <c r="U536"/>
      <c r="V536"/>
      <c r="W536"/>
      <c r="X536"/>
      <c r="Y536"/>
      <c r="Z536"/>
      <c r="AA536"/>
    </row>
    <row r="537" spans="17:27" x14ac:dyDescent="0.25">
      <c r="Q537"/>
      <c r="R537"/>
      <c r="S537"/>
      <c r="T537"/>
      <c r="U537"/>
      <c r="V537"/>
      <c r="W537"/>
      <c r="X537"/>
      <c r="Y537"/>
      <c r="Z537"/>
      <c r="AA537"/>
    </row>
    <row r="538" spans="17:27" x14ac:dyDescent="0.25">
      <c r="Q538"/>
      <c r="R538"/>
      <c r="S538"/>
      <c r="T538"/>
      <c r="U538"/>
      <c r="V538"/>
      <c r="W538"/>
      <c r="X538"/>
      <c r="Y538"/>
      <c r="Z538"/>
      <c r="AA538"/>
    </row>
    <row r="539" spans="17:27" x14ac:dyDescent="0.25">
      <c r="Q539"/>
      <c r="R539"/>
      <c r="S539"/>
      <c r="T539"/>
      <c r="U539"/>
      <c r="V539"/>
      <c r="W539"/>
      <c r="X539"/>
      <c r="Y539"/>
      <c r="Z539"/>
      <c r="AA539"/>
    </row>
    <row r="540" spans="17:27" x14ac:dyDescent="0.25">
      <c r="Q540"/>
      <c r="R540"/>
      <c r="S540"/>
      <c r="T540"/>
      <c r="U540"/>
      <c r="V540"/>
      <c r="W540"/>
      <c r="X540"/>
      <c r="Y540"/>
      <c r="Z540"/>
      <c r="AA540"/>
    </row>
    <row r="541" spans="17:27" x14ac:dyDescent="0.25">
      <c r="Q541"/>
      <c r="R541"/>
      <c r="S541"/>
      <c r="T541"/>
      <c r="U541"/>
      <c r="V541"/>
      <c r="W541"/>
      <c r="X541"/>
      <c r="Y541"/>
      <c r="Z541"/>
      <c r="AA541"/>
    </row>
    <row r="542" spans="17:27" x14ac:dyDescent="0.25">
      <c r="Q542"/>
      <c r="R542"/>
      <c r="S542"/>
      <c r="T542"/>
      <c r="U542"/>
      <c r="V542"/>
      <c r="W542"/>
      <c r="X542"/>
      <c r="Y542"/>
      <c r="Z542"/>
      <c r="AA542"/>
    </row>
    <row r="543" spans="17:27" x14ac:dyDescent="0.25">
      <c r="Q543"/>
      <c r="R543"/>
      <c r="S543"/>
      <c r="T543"/>
      <c r="U543"/>
      <c r="V543"/>
      <c r="W543"/>
      <c r="X543"/>
      <c r="Y543"/>
      <c r="Z543"/>
      <c r="AA543"/>
    </row>
    <row r="544" spans="17:27" x14ac:dyDescent="0.25">
      <c r="Q544"/>
      <c r="R544"/>
      <c r="S544"/>
      <c r="T544"/>
      <c r="U544"/>
      <c r="V544"/>
      <c r="W544"/>
      <c r="X544"/>
      <c r="Y544"/>
      <c r="Z544"/>
      <c r="AA544"/>
    </row>
    <row r="545" spans="17:27" x14ac:dyDescent="0.25">
      <c r="Q545"/>
      <c r="R545"/>
      <c r="S545"/>
      <c r="T545"/>
      <c r="U545"/>
      <c r="V545"/>
      <c r="W545"/>
      <c r="X545"/>
      <c r="Y545"/>
      <c r="Z545"/>
      <c r="AA545"/>
    </row>
    <row r="546" spans="17:27" x14ac:dyDescent="0.25">
      <c r="Q546"/>
      <c r="R546"/>
      <c r="S546"/>
      <c r="T546"/>
      <c r="U546"/>
      <c r="V546"/>
      <c r="W546"/>
      <c r="X546"/>
      <c r="Y546"/>
      <c r="Z546"/>
      <c r="AA546"/>
    </row>
    <row r="547" spans="17:27" x14ac:dyDescent="0.25">
      <c r="Q547"/>
      <c r="R547"/>
      <c r="S547"/>
      <c r="T547"/>
      <c r="U547"/>
      <c r="V547"/>
      <c r="W547"/>
      <c r="X547"/>
      <c r="Y547"/>
      <c r="Z547"/>
      <c r="AA547"/>
    </row>
    <row r="548" spans="17:27" x14ac:dyDescent="0.25">
      <c r="Q548"/>
      <c r="R548"/>
      <c r="S548"/>
      <c r="T548"/>
      <c r="U548"/>
      <c r="V548"/>
      <c r="W548"/>
      <c r="X548"/>
      <c r="Y548"/>
      <c r="Z548"/>
      <c r="AA548"/>
    </row>
    <row r="549" spans="17:27" x14ac:dyDescent="0.25">
      <c r="Q549"/>
      <c r="R549"/>
      <c r="S549"/>
      <c r="T549"/>
      <c r="U549"/>
      <c r="V549"/>
      <c r="W549"/>
      <c r="X549"/>
      <c r="Y549"/>
      <c r="Z549"/>
      <c r="AA549"/>
    </row>
    <row r="550" spans="17:27" x14ac:dyDescent="0.25">
      <c r="Q550"/>
      <c r="R550"/>
      <c r="S550"/>
      <c r="T550"/>
      <c r="U550"/>
      <c r="V550"/>
      <c r="W550"/>
      <c r="X550"/>
      <c r="Y550"/>
      <c r="Z550"/>
      <c r="AA550"/>
    </row>
    <row r="551" spans="17:27" x14ac:dyDescent="0.25">
      <c r="Q551"/>
      <c r="R551"/>
      <c r="S551"/>
      <c r="T551"/>
      <c r="U551"/>
      <c r="V551"/>
      <c r="W551"/>
      <c r="X551"/>
      <c r="Y551"/>
      <c r="Z551"/>
      <c r="AA551"/>
    </row>
    <row r="552" spans="17:27" x14ac:dyDescent="0.25">
      <c r="Q552"/>
      <c r="R552"/>
      <c r="S552"/>
      <c r="T552"/>
      <c r="U552"/>
      <c r="V552"/>
      <c r="W552"/>
      <c r="X552"/>
      <c r="Y552"/>
      <c r="Z552"/>
      <c r="AA552"/>
    </row>
    <row r="553" spans="17:27" x14ac:dyDescent="0.25">
      <c r="Q553"/>
      <c r="R553"/>
      <c r="S553"/>
      <c r="T553"/>
      <c r="U553"/>
      <c r="V553"/>
      <c r="W553"/>
      <c r="X553"/>
      <c r="Y553"/>
      <c r="Z553"/>
      <c r="AA553"/>
    </row>
    <row r="554" spans="17:27" x14ac:dyDescent="0.25">
      <c r="V554"/>
      <c r="W554"/>
      <c r="X554"/>
      <c r="Y554"/>
      <c r="Z554"/>
      <c r="AA554"/>
    </row>
    <row r="555" spans="17:27" x14ac:dyDescent="0.25">
      <c r="V555"/>
      <c r="W555"/>
      <c r="X555"/>
      <c r="Y555"/>
      <c r="Z555"/>
      <c r="AA555"/>
    </row>
    <row r="556" spans="17:27" x14ac:dyDescent="0.25">
      <c r="V556"/>
      <c r="W556"/>
      <c r="X556"/>
      <c r="Y556"/>
      <c r="Z556"/>
      <c r="AA556"/>
    </row>
    <row r="557" spans="17:27" x14ac:dyDescent="0.25">
      <c r="V557"/>
      <c r="W557"/>
      <c r="X557"/>
      <c r="Y557"/>
      <c r="Z557"/>
      <c r="AA557"/>
    </row>
  </sheetData>
  <mergeCells count="7">
    <mergeCell ref="K18:O18"/>
    <mergeCell ref="K12:O12"/>
    <mergeCell ref="A1:I1"/>
    <mergeCell ref="K1:O1"/>
    <mergeCell ref="B2:E2"/>
    <mergeCell ref="F2:I2"/>
    <mergeCell ref="L2:O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D948-2678-46F3-90A9-9704F9A6A2BB}">
  <dimension ref="A1:U557"/>
  <sheetViews>
    <sheetView showGridLines="0" workbookViewId="0">
      <selection activeCell="K12" sqref="K12:O23"/>
    </sheetView>
  </sheetViews>
  <sheetFormatPr defaultRowHeight="15" x14ac:dyDescent="0.25"/>
  <cols>
    <col min="1" max="2" width="12.7109375" style="2" customWidth="1"/>
    <col min="3" max="5" width="10.7109375" style="2" customWidth="1"/>
    <col min="6" max="6" width="12.7109375" style="2" customWidth="1"/>
    <col min="7" max="9" width="10.7109375" style="2" customWidth="1"/>
    <col min="10" max="10" width="5" style="2" customWidth="1"/>
    <col min="11" max="11" width="15.7109375" style="2" customWidth="1"/>
    <col min="12" max="15" width="9.7109375" style="2" customWidth="1"/>
    <col min="16" max="16" width="9.140625" style="2"/>
    <col min="17" max="21" width="9.140625" style="1"/>
  </cols>
  <sheetData>
    <row r="1" spans="1:21" x14ac:dyDescent="0.25">
      <c r="A1" s="65" t="s">
        <v>31</v>
      </c>
      <c r="B1" s="66"/>
      <c r="C1" s="66"/>
      <c r="D1" s="66"/>
      <c r="E1" s="66"/>
      <c r="F1" s="66"/>
      <c r="G1" s="66"/>
      <c r="H1" s="66"/>
      <c r="I1" s="67"/>
      <c r="K1" s="65" t="s">
        <v>50</v>
      </c>
      <c r="L1" s="66"/>
      <c r="M1" s="66"/>
      <c r="N1" s="66"/>
      <c r="O1" s="67"/>
      <c r="U1"/>
    </row>
    <row r="2" spans="1:21" x14ac:dyDescent="0.25">
      <c r="A2" s="35"/>
      <c r="B2" s="68" t="s">
        <v>3</v>
      </c>
      <c r="C2" s="68"/>
      <c r="D2" s="68"/>
      <c r="E2" s="68"/>
      <c r="F2" s="68" t="s">
        <v>59</v>
      </c>
      <c r="G2" s="68"/>
      <c r="H2" s="68"/>
      <c r="I2" s="69"/>
      <c r="K2" s="35"/>
      <c r="L2" s="68" t="s">
        <v>59</v>
      </c>
      <c r="M2" s="68"/>
      <c r="N2" s="68"/>
      <c r="O2" s="69"/>
      <c r="S2"/>
      <c r="T2"/>
      <c r="U2"/>
    </row>
    <row r="3" spans="1:21" x14ac:dyDescent="0.25">
      <c r="A3" s="30" t="s">
        <v>0</v>
      </c>
      <c r="B3" s="28" t="s">
        <v>2</v>
      </c>
      <c r="C3" s="28" t="s">
        <v>20</v>
      </c>
      <c r="D3" s="28" t="s">
        <v>1</v>
      </c>
      <c r="E3" s="28" t="s">
        <v>65</v>
      </c>
      <c r="F3" s="28" t="s">
        <v>2</v>
      </c>
      <c r="G3" s="28" t="s">
        <v>20</v>
      </c>
      <c r="H3" s="28" t="s">
        <v>1</v>
      </c>
      <c r="I3" s="31" t="s">
        <v>65</v>
      </c>
      <c r="K3" s="30" t="s">
        <v>51</v>
      </c>
      <c r="L3" s="28" t="s">
        <v>2</v>
      </c>
      <c r="M3" s="28" t="s">
        <v>20</v>
      </c>
      <c r="N3" s="28" t="s">
        <v>1</v>
      </c>
      <c r="O3" s="31" t="s">
        <v>65</v>
      </c>
      <c r="S3"/>
      <c r="T3"/>
      <c r="U3"/>
    </row>
    <row r="4" spans="1:21" x14ac:dyDescent="0.25">
      <c r="A4" s="4">
        <v>39080</v>
      </c>
      <c r="B4" s="5">
        <v>6970.81</v>
      </c>
      <c r="C4" s="5">
        <v>1517.37</v>
      </c>
      <c r="D4" s="5">
        <v>35487.57</v>
      </c>
      <c r="E4" s="5">
        <v>2186.13</v>
      </c>
      <c r="F4" s="5"/>
      <c r="G4" s="6"/>
      <c r="H4" s="6"/>
      <c r="I4" s="6"/>
      <c r="K4" s="25" t="s">
        <v>5</v>
      </c>
      <c r="L4" s="2">
        <f>COUNT(F$4:F$28)</f>
        <v>24</v>
      </c>
      <c r="M4" s="2">
        <f>COUNT(G$5:G$508)</f>
        <v>24</v>
      </c>
      <c r="N4" s="2">
        <f>COUNT(H$5:H$508)</f>
        <v>24</v>
      </c>
      <c r="O4" s="2">
        <f>COUNT(I$5:I$508)</f>
        <v>24</v>
      </c>
      <c r="S4"/>
      <c r="T4"/>
      <c r="U4"/>
    </row>
    <row r="5" spans="1:21" x14ac:dyDescent="0.25">
      <c r="A5" s="4">
        <v>39113</v>
      </c>
      <c r="B5" s="5">
        <v>6753.5</v>
      </c>
      <c r="C5" s="5">
        <v>1642.64</v>
      </c>
      <c r="D5" s="5">
        <v>36676.04</v>
      </c>
      <c r="E5" s="5">
        <v>2219.19</v>
      </c>
      <c r="F5" s="38">
        <f>LN(B5/B4)</f>
        <v>-3.1670541340214034E-2</v>
      </c>
      <c r="G5" s="38">
        <f t="shared" ref="G5:I5" si="0">LN(C5/C4)</f>
        <v>7.9326130599051081E-2</v>
      </c>
      <c r="H5" s="38">
        <f t="shared" si="0"/>
        <v>3.2941186495854057E-2</v>
      </c>
      <c r="I5" s="38">
        <f t="shared" si="0"/>
        <v>1.500940710341604E-2</v>
      </c>
      <c r="K5" s="2" t="s">
        <v>4</v>
      </c>
      <c r="L5" s="46">
        <f>AVERAGE(F$4:F$28)</f>
        <v>-3.1232762416195822E-2</v>
      </c>
      <c r="M5" s="46">
        <f t="shared" ref="M5:O5" si="1">AVERAGE(G$4:G$28)</f>
        <v>-4.9486523693523306E-2</v>
      </c>
      <c r="N5" s="46">
        <f t="shared" si="1"/>
        <v>-1.6566351075542916E-2</v>
      </c>
      <c r="O5" s="46">
        <f t="shared" si="1"/>
        <v>-1.7021509894501172E-2</v>
      </c>
      <c r="S5"/>
      <c r="T5"/>
      <c r="U5"/>
    </row>
    <row r="6" spans="1:21" x14ac:dyDescent="0.25">
      <c r="A6" s="4">
        <v>39141</v>
      </c>
      <c r="B6" s="5">
        <v>6591.66</v>
      </c>
      <c r="C6" s="5">
        <v>1598.19</v>
      </c>
      <c r="D6" s="5">
        <v>33594.410000000003</v>
      </c>
      <c r="E6" s="5">
        <v>2175.7800000000002</v>
      </c>
      <c r="F6" s="38">
        <f t="shared" ref="F6:F28" si="2">LN(B6/B5)</f>
        <v>-2.4255675411587917E-2</v>
      </c>
      <c r="G6" s="38">
        <f t="shared" ref="G6:G28" si="3">LN(C6/C5)</f>
        <v>-2.7432964765625244E-2</v>
      </c>
      <c r="H6" s="38">
        <f t="shared" ref="H6:H28" si="4">LN(D6/D5)</f>
        <v>-8.7763996737860797E-2</v>
      </c>
      <c r="I6" s="38">
        <f t="shared" ref="I6:I28" si="5">LN(E6/E5)</f>
        <v>-1.9755043498669949E-2</v>
      </c>
      <c r="K6" s="2" t="s">
        <v>45</v>
      </c>
      <c r="L6" s="46">
        <f>STDEV(F$4:F$28)</f>
        <v>7.9582428365918653E-2</v>
      </c>
      <c r="M6" s="46">
        <f t="shared" ref="M6:O6" si="6">STDEV(G$4:G$28)</f>
        <v>0.22715648234540464</v>
      </c>
      <c r="N6" s="46">
        <f t="shared" si="6"/>
        <v>8.4522882153717324E-2</v>
      </c>
      <c r="O6" s="46">
        <f t="shared" si="6"/>
        <v>5.3313106617988694E-2</v>
      </c>
      <c r="S6"/>
      <c r="T6"/>
      <c r="U6"/>
    </row>
    <row r="7" spans="1:21" x14ac:dyDescent="0.25">
      <c r="A7" s="4">
        <v>39171</v>
      </c>
      <c r="B7" s="5">
        <v>6676.63</v>
      </c>
      <c r="C7" s="5">
        <v>1594.15</v>
      </c>
      <c r="D7" s="5">
        <v>33236.639999999999</v>
      </c>
      <c r="E7" s="5">
        <v>2200.12</v>
      </c>
      <c r="F7" s="38">
        <f t="shared" si="2"/>
        <v>1.2808155625087091E-2</v>
      </c>
      <c r="G7" s="38">
        <f t="shared" si="3"/>
        <v>-2.5310600730346551E-3</v>
      </c>
      <c r="H7" s="38">
        <f t="shared" si="4"/>
        <v>-1.0706802235152062E-2</v>
      </c>
      <c r="I7" s="38">
        <f t="shared" si="5"/>
        <v>1.1124683389993393E-2</v>
      </c>
      <c r="K7" s="2" t="s">
        <v>46</v>
      </c>
      <c r="L7" s="46">
        <f>SKEW(F$4:F$28)</f>
        <v>-0.99897671297310064</v>
      </c>
      <c r="M7" s="46">
        <f t="shared" ref="M7:O7" si="7">SKEW(G$4:G$28)</f>
        <v>-1.8857493359939095</v>
      </c>
      <c r="N7" s="46">
        <f t="shared" si="7"/>
        <v>0.45103519941981896</v>
      </c>
      <c r="O7" s="46">
        <f t="shared" si="7"/>
        <v>-1.4918238575168654</v>
      </c>
      <c r="S7"/>
      <c r="T7"/>
      <c r="U7"/>
    </row>
    <row r="8" spans="1:21" x14ac:dyDescent="0.25">
      <c r="A8" s="4">
        <v>39202</v>
      </c>
      <c r="B8" s="5">
        <v>6959.86</v>
      </c>
      <c r="C8" s="5">
        <v>1624.45</v>
      </c>
      <c r="D8" s="5">
        <v>35705.230000000003</v>
      </c>
      <c r="E8" s="5">
        <v>2297.5700000000002</v>
      </c>
      <c r="F8" s="38">
        <f t="shared" si="2"/>
        <v>4.1545989969310457E-2</v>
      </c>
      <c r="G8" s="38">
        <f t="shared" si="3"/>
        <v>1.8828618125758777E-2</v>
      </c>
      <c r="H8" s="38">
        <f t="shared" si="4"/>
        <v>7.1644294809638978E-2</v>
      </c>
      <c r="I8" s="38">
        <f t="shared" si="5"/>
        <v>4.3340138352193004E-2</v>
      </c>
      <c r="K8" s="2" t="s">
        <v>47</v>
      </c>
      <c r="L8" s="46">
        <f>MIN(F$4:F$28)</f>
        <v>-0.26775032325991388</v>
      </c>
      <c r="M8" s="46">
        <f t="shared" ref="M8:O8" si="8">MIN(G$4:G$28)</f>
        <v>-0.86475951559048203</v>
      </c>
      <c r="N8" s="46">
        <f t="shared" si="8"/>
        <v>-0.17835811898038648</v>
      </c>
      <c r="O8" s="46">
        <f t="shared" si="8"/>
        <v>-0.18386348760935772</v>
      </c>
      <c r="S8"/>
      <c r="T8"/>
      <c r="U8"/>
    </row>
    <row r="9" spans="1:21" x14ac:dyDescent="0.25">
      <c r="A9" s="4">
        <v>39233</v>
      </c>
      <c r="B9" s="5">
        <v>7095.8</v>
      </c>
      <c r="C9" s="5">
        <v>1685.07</v>
      </c>
      <c r="D9" s="5">
        <v>36718.22</v>
      </c>
      <c r="E9" s="5">
        <v>2377.75</v>
      </c>
      <c r="F9" s="38">
        <f t="shared" si="2"/>
        <v>1.9343700515688064E-2</v>
      </c>
      <c r="G9" s="38">
        <f t="shared" si="3"/>
        <v>3.6637809015938452E-2</v>
      </c>
      <c r="H9" s="38">
        <f t="shared" si="4"/>
        <v>2.7975912976646436E-2</v>
      </c>
      <c r="I9" s="38">
        <f t="shared" si="5"/>
        <v>3.4302619696898642E-2</v>
      </c>
      <c r="K9" s="2" t="s">
        <v>48</v>
      </c>
      <c r="L9" s="46">
        <f>MEDIAN(F$4:F$28)</f>
        <v>-2.4091455099837789E-2</v>
      </c>
      <c r="M9" s="46">
        <f t="shared" ref="M9:O9" si="9">MEDIAN(G$4:G$28)</f>
        <v>-1.5084398631250983E-2</v>
      </c>
      <c r="N9" s="46">
        <f t="shared" si="9"/>
        <v>-1.3564313741876744E-2</v>
      </c>
      <c r="O9" s="46">
        <f t="shared" si="9"/>
        <v>-5.6449831522156213E-3</v>
      </c>
      <c r="S9"/>
      <c r="T9"/>
      <c r="U9"/>
    </row>
    <row r="10" spans="1:21" x14ac:dyDescent="0.25">
      <c r="A10" s="4">
        <v>39262</v>
      </c>
      <c r="B10" s="5">
        <v>7280.14</v>
      </c>
      <c r="C10" s="5">
        <v>1903.28</v>
      </c>
      <c r="D10" s="5">
        <v>35258.46</v>
      </c>
      <c r="E10" s="5">
        <v>2338.25</v>
      </c>
      <c r="F10" s="38">
        <f t="shared" si="2"/>
        <v>2.564703307573701E-2</v>
      </c>
      <c r="G10" s="38">
        <f t="shared" si="3"/>
        <v>0.12177160762330769</v>
      </c>
      <c r="H10" s="38">
        <f t="shared" si="4"/>
        <v>-4.0567589168923043E-2</v>
      </c>
      <c r="I10" s="38">
        <f t="shared" si="5"/>
        <v>-1.6751876047834551E-2</v>
      </c>
      <c r="K10" s="2" t="s">
        <v>49</v>
      </c>
      <c r="L10" s="46">
        <f>MAX(F$4:F$28)</f>
        <v>0.11044638926137949</v>
      </c>
      <c r="M10" s="46">
        <f t="shared" ref="M10:O10" si="10">MAX(G$4:G$28)</f>
        <v>0.36744985304083827</v>
      </c>
      <c r="N10" s="46">
        <f t="shared" si="10"/>
        <v>0.22273647045440165</v>
      </c>
      <c r="O10" s="46">
        <f t="shared" si="10"/>
        <v>4.7553103579378149E-2</v>
      </c>
      <c r="S10"/>
      <c r="T10"/>
      <c r="U10"/>
    </row>
    <row r="11" spans="1:21" x14ac:dyDescent="0.25">
      <c r="A11" s="4">
        <v>39294</v>
      </c>
      <c r="B11" s="5">
        <v>7371.43</v>
      </c>
      <c r="C11" s="5">
        <v>1719.42</v>
      </c>
      <c r="D11" s="5">
        <v>34684.18</v>
      </c>
      <c r="E11" s="5">
        <v>2265.75</v>
      </c>
      <c r="F11" s="38">
        <f t="shared" si="2"/>
        <v>1.2461624437717969E-2</v>
      </c>
      <c r="G11" s="38">
        <f t="shared" si="3"/>
        <v>-0.10159168893625656</v>
      </c>
      <c r="H11" s="38">
        <f t="shared" si="4"/>
        <v>-1.6421825248601425E-2</v>
      </c>
      <c r="I11" s="38">
        <f t="shared" si="5"/>
        <v>-3.1496956379769354E-2</v>
      </c>
      <c r="L11" s="46"/>
      <c r="M11" s="46"/>
      <c r="N11" s="46"/>
      <c r="O11" s="46"/>
      <c r="S11"/>
      <c r="T11"/>
      <c r="U11"/>
    </row>
    <row r="12" spans="1:21" x14ac:dyDescent="0.25">
      <c r="A12" s="4">
        <v>39325</v>
      </c>
      <c r="B12" s="5">
        <v>7392.35</v>
      </c>
      <c r="C12" s="5">
        <v>1577.98</v>
      </c>
      <c r="D12" s="5">
        <v>34494.71</v>
      </c>
      <c r="E12" s="5">
        <v>2299.71</v>
      </c>
      <c r="F12" s="38">
        <f t="shared" si="2"/>
        <v>2.8339644726928935E-3</v>
      </c>
      <c r="G12" s="38">
        <f t="shared" si="3"/>
        <v>-8.5841476583060863E-2</v>
      </c>
      <c r="H12" s="38">
        <f t="shared" si="4"/>
        <v>-5.4776962670600622E-3</v>
      </c>
      <c r="I12" s="38">
        <f t="shared" si="5"/>
        <v>1.487719807619968E-2</v>
      </c>
      <c r="K12" s="65" t="s">
        <v>66</v>
      </c>
      <c r="L12" s="66"/>
      <c r="M12" s="66"/>
      <c r="N12" s="66"/>
      <c r="O12" s="67"/>
      <c r="S12"/>
      <c r="T12"/>
      <c r="U12"/>
    </row>
    <row r="13" spans="1:21" x14ac:dyDescent="0.25">
      <c r="A13" s="4">
        <v>39353</v>
      </c>
      <c r="B13" s="5">
        <v>7926.96</v>
      </c>
      <c r="C13" s="5">
        <v>1715.37</v>
      </c>
      <c r="D13" s="5">
        <v>35371.18</v>
      </c>
      <c r="E13" s="5">
        <v>2385.7199999999998</v>
      </c>
      <c r="F13" s="38">
        <f t="shared" si="2"/>
        <v>6.9823926093798047E-2</v>
      </c>
      <c r="G13" s="38">
        <f t="shared" si="3"/>
        <v>8.348325271673325E-2</v>
      </c>
      <c r="H13" s="38">
        <f t="shared" si="4"/>
        <v>2.5091385319560636E-2</v>
      </c>
      <c r="I13" s="38">
        <f t="shared" si="5"/>
        <v>3.671793754515465E-2</v>
      </c>
      <c r="K13" s="30" t="s">
        <v>51</v>
      </c>
      <c r="L13" s="28" t="s">
        <v>2</v>
      </c>
      <c r="M13" s="28" t="s">
        <v>20</v>
      </c>
      <c r="N13" s="28" t="s">
        <v>1</v>
      </c>
      <c r="O13" s="31" t="s">
        <v>65</v>
      </c>
      <c r="S13"/>
      <c r="T13"/>
      <c r="U13"/>
    </row>
    <row r="14" spans="1:21" x14ac:dyDescent="0.25">
      <c r="A14" s="4">
        <v>39386</v>
      </c>
      <c r="B14" s="5">
        <v>7881.01</v>
      </c>
      <c r="C14" s="5">
        <v>1792.15</v>
      </c>
      <c r="D14" s="5">
        <v>44195.98</v>
      </c>
      <c r="E14" s="5">
        <v>2423.67</v>
      </c>
      <c r="F14" s="38">
        <f t="shared" si="2"/>
        <v>-5.8135395519095063E-3</v>
      </c>
      <c r="G14" s="38">
        <f t="shared" si="3"/>
        <v>4.3787215617916653E-2</v>
      </c>
      <c r="H14" s="38">
        <f t="shared" si="4"/>
        <v>0.22273647045440165</v>
      </c>
      <c r="I14" s="38">
        <f t="shared" si="5"/>
        <v>1.5781954751396144E-2</v>
      </c>
      <c r="K14" s="2" t="s">
        <v>34</v>
      </c>
      <c r="L14" s="27">
        <f>EXP(L5*L4)-1</f>
        <v>-0.52743798783785523</v>
      </c>
      <c r="M14" s="27">
        <f>EXP(M5*M4)-1</f>
        <v>-0.69507107692916026</v>
      </c>
      <c r="N14" s="27">
        <f>EXP(N5*N4)-1</f>
        <v>-0.32806416443842157</v>
      </c>
      <c r="O14" s="27">
        <f>EXP(O5*O4)-1</f>
        <v>-0.33536431959673019</v>
      </c>
      <c r="S14"/>
      <c r="T14"/>
      <c r="U14"/>
    </row>
    <row r="15" spans="1:21" x14ac:dyDescent="0.25">
      <c r="A15" s="4">
        <v>39416</v>
      </c>
      <c r="B15" s="5">
        <v>7331.48</v>
      </c>
      <c r="C15" s="5">
        <v>1517.37</v>
      </c>
      <c r="D15" s="5">
        <v>40470.65</v>
      </c>
      <c r="E15" s="5">
        <v>2322.34</v>
      </c>
      <c r="F15" s="38">
        <f t="shared" si="2"/>
        <v>-7.2278662768655813E-2</v>
      </c>
      <c r="G15" s="38">
        <f t="shared" si="3"/>
        <v>-0.16643744334072846</v>
      </c>
      <c r="H15" s="38">
        <f t="shared" si="4"/>
        <v>-8.805681468243183E-2</v>
      </c>
      <c r="I15" s="38">
        <f t="shared" si="5"/>
        <v>-4.2707622273708348E-2</v>
      </c>
      <c r="K15" s="2" t="s">
        <v>57</v>
      </c>
      <c r="L15" s="27">
        <f>EXP(L5*12)-1</f>
        <v>-0.31256854002588397</v>
      </c>
      <c r="M15" s="27">
        <f t="shared" ref="M15:O15" si="11">EXP(M5*12)-1</f>
        <v>-0.44779630291817152</v>
      </c>
      <c r="N15" s="27">
        <f t="shared" si="11"/>
        <v>-0.18028307595757276</v>
      </c>
      <c r="O15" s="27">
        <f t="shared" si="11"/>
        <v>-0.18474808776472673</v>
      </c>
      <c r="S15"/>
      <c r="T15"/>
      <c r="U15"/>
    </row>
    <row r="16" spans="1:21" x14ac:dyDescent="0.25">
      <c r="A16" s="4">
        <v>39447</v>
      </c>
      <c r="B16" s="5">
        <v>7158.14</v>
      </c>
      <c r="C16" s="5">
        <v>1359.77</v>
      </c>
      <c r="D16" s="5">
        <v>42879.62</v>
      </c>
      <c r="E16" s="5">
        <v>2306.23</v>
      </c>
      <c r="F16" s="38">
        <f t="shared" si="2"/>
        <v>-2.3927234788087663E-2</v>
      </c>
      <c r="G16" s="38">
        <f t="shared" si="3"/>
        <v>-0.10966300526715513</v>
      </c>
      <c r="H16" s="38">
        <f t="shared" si="4"/>
        <v>5.781963474422723E-2</v>
      </c>
      <c r="I16" s="38">
        <f t="shared" si="5"/>
        <v>-6.961141369419368E-3</v>
      </c>
      <c r="K16" s="2" t="s">
        <v>58</v>
      </c>
      <c r="L16" s="47">
        <f>L6*SQRT(12)</f>
        <v>0.27568161863896345</v>
      </c>
      <c r="M16" s="47">
        <f t="shared" ref="M16:O16" si="12">M6*SQRT(12)</f>
        <v>0.78689313738172706</v>
      </c>
      <c r="N16" s="47">
        <f t="shared" si="12"/>
        <v>0.29279585258479024</v>
      </c>
      <c r="O16" s="47">
        <f t="shared" si="12"/>
        <v>0.18468201874338594</v>
      </c>
      <c r="S16"/>
      <c r="T16"/>
      <c r="U16"/>
    </row>
    <row r="17" spans="1:21" x14ac:dyDescent="0.25">
      <c r="A17" s="4">
        <v>39478</v>
      </c>
      <c r="B17" s="5">
        <v>6827.94</v>
      </c>
      <c r="C17" s="5">
        <v>1341.59</v>
      </c>
      <c r="D17" s="5">
        <v>39266.17</v>
      </c>
      <c r="E17" s="5">
        <v>2167.9</v>
      </c>
      <c r="F17" s="38">
        <f t="shared" si="2"/>
        <v>-4.7227153141108598E-2</v>
      </c>
      <c r="G17" s="38">
        <f t="shared" si="3"/>
        <v>-1.3460090086341168E-2</v>
      </c>
      <c r="H17" s="38">
        <f t="shared" si="4"/>
        <v>-8.8033320870474011E-2</v>
      </c>
      <c r="I17" s="38">
        <f t="shared" si="5"/>
        <v>-6.1855199630043295E-2</v>
      </c>
      <c r="S17"/>
      <c r="T17"/>
      <c r="U17"/>
    </row>
    <row r="18" spans="1:21" x14ac:dyDescent="0.25">
      <c r="A18" s="4">
        <v>39507</v>
      </c>
      <c r="B18" s="5">
        <v>6458.15</v>
      </c>
      <c r="C18" s="5">
        <v>1319.36</v>
      </c>
      <c r="D18" s="5">
        <v>32889.760000000002</v>
      </c>
      <c r="E18" s="5">
        <v>2097.48</v>
      </c>
      <c r="F18" s="38">
        <f t="shared" si="2"/>
        <v>-5.5680118475758246E-2</v>
      </c>
      <c r="G18" s="38">
        <f t="shared" si="3"/>
        <v>-1.6708707176160797E-2</v>
      </c>
      <c r="H18" s="38">
        <f t="shared" si="4"/>
        <v>-0.17720197078894009</v>
      </c>
      <c r="I18" s="38">
        <f t="shared" si="5"/>
        <v>-3.3022332899474989E-2</v>
      </c>
      <c r="K18" s="65" t="s">
        <v>67</v>
      </c>
      <c r="L18" s="66"/>
      <c r="M18" s="66"/>
      <c r="N18" s="66"/>
      <c r="O18" s="67"/>
      <c r="S18"/>
      <c r="T18"/>
      <c r="U18"/>
    </row>
    <row r="19" spans="1:21" x14ac:dyDescent="0.25">
      <c r="A19" s="4">
        <v>39538</v>
      </c>
      <c r="B19" s="5">
        <v>7212.31</v>
      </c>
      <c r="C19" s="5">
        <v>1155.71</v>
      </c>
      <c r="D19" s="5">
        <v>34316.720000000001</v>
      </c>
      <c r="E19" s="5">
        <v>2088.42</v>
      </c>
      <c r="F19" s="38">
        <f t="shared" si="2"/>
        <v>0.11044638926137949</v>
      </c>
      <c r="G19" s="38">
        <f t="shared" si="3"/>
        <v>-0.1324318968100161</v>
      </c>
      <c r="H19" s="38">
        <f t="shared" si="4"/>
        <v>4.2471335833415544E-2</v>
      </c>
      <c r="I19" s="38">
        <f t="shared" si="5"/>
        <v>-4.3288249350118746E-3</v>
      </c>
      <c r="K19" s="51"/>
      <c r="L19" s="53" t="s">
        <v>2</v>
      </c>
      <c r="M19" s="53" t="s">
        <v>20</v>
      </c>
      <c r="N19" s="53" t="s">
        <v>1</v>
      </c>
      <c r="O19" s="53" t="s">
        <v>65</v>
      </c>
      <c r="S19"/>
      <c r="T19"/>
      <c r="U19"/>
    </row>
    <row r="20" spans="1:21" x14ac:dyDescent="0.25">
      <c r="A20" s="4">
        <v>39568</v>
      </c>
      <c r="B20" s="5">
        <v>6372.4</v>
      </c>
      <c r="C20" s="5">
        <v>1668.9</v>
      </c>
      <c r="D20" s="5">
        <v>34486.01</v>
      </c>
      <c r="E20" s="5">
        <v>2190.13</v>
      </c>
      <c r="F20" s="38">
        <f t="shared" si="2"/>
        <v>-0.12381312361638233</v>
      </c>
      <c r="G20" s="38">
        <f t="shared" si="3"/>
        <v>0.36744985304083827</v>
      </c>
      <c r="H20" s="38">
        <f t="shared" si="4"/>
        <v>4.9210355936581017E-3</v>
      </c>
      <c r="I20" s="38">
        <f t="shared" si="5"/>
        <v>4.7553103579378149E-2</v>
      </c>
      <c r="K20" s="52" t="s">
        <v>2</v>
      </c>
      <c r="L20" s="54">
        <v>1</v>
      </c>
      <c r="M20" s="55"/>
      <c r="N20" s="55"/>
      <c r="O20" s="55"/>
      <c r="S20"/>
      <c r="T20"/>
      <c r="U20"/>
    </row>
    <row r="21" spans="1:21" x14ac:dyDescent="0.25">
      <c r="A21" s="4">
        <v>39598</v>
      </c>
      <c r="B21" s="5">
        <v>5986.55</v>
      </c>
      <c r="C21" s="5">
        <v>1373.92</v>
      </c>
      <c r="D21" s="5">
        <v>34370.660000000003</v>
      </c>
      <c r="E21" s="5">
        <v>2218.5</v>
      </c>
      <c r="F21" s="38">
        <f t="shared" si="2"/>
        <v>-6.2460878451104269E-2</v>
      </c>
      <c r="G21" s="38">
        <f t="shared" si="3"/>
        <v>-0.19449675882518255</v>
      </c>
      <c r="H21" s="38">
        <f t="shared" si="4"/>
        <v>-3.3504410801355189E-3</v>
      </c>
      <c r="I21" s="38">
        <f t="shared" si="5"/>
        <v>1.2870389039602451E-2</v>
      </c>
      <c r="K21" s="52" t="s">
        <v>20</v>
      </c>
      <c r="L21" s="56">
        <v>0.43713437452345782</v>
      </c>
      <c r="M21" s="55">
        <v>1</v>
      </c>
      <c r="N21" s="55"/>
      <c r="O21" s="55"/>
      <c r="S21"/>
      <c r="T21"/>
      <c r="U21"/>
    </row>
    <row r="22" spans="1:21" x14ac:dyDescent="0.25">
      <c r="A22" s="4">
        <v>39629</v>
      </c>
      <c r="B22" s="5">
        <v>5258.97</v>
      </c>
      <c r="C22" s="5">
        <v>971.84</v>
      </c>
      <c r="D22" s="5">
        <v>33387.61</v>
      </c>
      <c r="E22" s="5">
        <v>2031.47</v>
      </c>
      <c r="F22" s="38">
        <f t="shared" si="2"/>
        <v>-0.12958009618112218</v>
      </c>
      <c r="G22" s="38">
        <f t="shared" si="3"/>
        <v>-0.34623206506679066</v>
      </c>
      <c r="H22" s="38">
        <f t="shared" si="4"/>
        <v>-2.901842039365304E-2</v>
      </c>
      <c r="I22" s="38">
        <f t="shared" si="5"/>
        <v>-8.8071622913463474E-2</v>
      </c>
      <c r="K22" s="52" t="s">
        <v>1</v>
      </c>
      <c r="L22" s="56">
        <v>0.49751658469058374</v>
      </c>
      <c r="M22" s="57">
        <v>0.33906831942031612</v>
      </c>
      <c r="N22" s="55">
        <v>1</v>
      </c>
      <c r="O22" s="55"/>
      <c r="S22"/>
      <c r="T22"/>
      <c r="U22"/>
    </row>
    <row r="23" spans="1:21" x14ac:dyDescent="0.25">
      <c r="A23" s="4">
        <v>39660</v>
      </c>
      <c r="B23" s="5">
        <v>5574.24</v>
      </c>
      <c r="C23" s="5">
        <v>969.82</v>
      </c>
      <c r="D23" s="5">
        <v>31215.16</v>
      </c>
      <c r="E23" s="5">
        <v>2014.39</v>
      </c>
      <c r="F23" s="38">
        <f t="shared" si="2"/>
        <v>5.8220795099044119E-2</v>
      </c>
      <c r="G23" s="38">
        <f t="shared" si="3"/>
        <v>-2.0806945899526515E-3</v>
      </c>
      <c r="H23" s="38">
        <f t="shared" si="4"/>
        <v>-6.72809988354513E-2</v>
      </c>
      <c r="I23" s="38">
        <f t="shared" si="5"/>
        <v>-8.4432488850869451E-3</v>
      </c>
      <c r="K23" s="52" t="s">
        <v>65</v>
      </c>
      <c r="L23" s="56">
        <v>0.71160209971497002</v>
      </c>
      <c r="M23" s="57">
        <v>0.60713775334332887</v>
      </c>
      <c r="N23" s="57">
        <v>0.62719070425255952</v>
      </c>
      <c r="O23" s="55">
        <v>1</v>
      </c>
      <c r="S23"/>
      <c r="T23"/>
      <c r="U23"/>
    </row>
    <row r="24" spans="1:21" x14ac:dyDescent="0.25">
      <c r="A24" s="4">
        <v>39689</v>
      </c>
      <c r="B24" s="5">
        <v>5536.8</v>
      </c>
      <c r="C24" s="5">
        <v>901.13</v>
      </c>
      <c r="D24" s="5">
        <v>33253.96</v>
      </c>
      <c r="E24" s="5">
        <v>2043.53</v>
      </c>
      <c r="F24" s="38">
        <f t="shared" si="2"/>
        <v>-6.7392686379036861E-3</v>
      </c>
      <c r="G24" s="38">
        <f t="shared" si="3"/>
        <v>-7.3460955938301292E-2</v>
      </c>
      <c r="H24" s="38">
        <f t="shared" si="4"/>
        <v>6.3269983513250153E-2</v>
      </c>
      <c r="I24" s="38">
        <f t="shared" si="5"/>
        <v>1.4362284571044076E-2</v>
      </c>
      <c r="S24"/>
      <c r="T24"/>
      <c r="U24"/>
    </row>
    <row r="25" spans="1:21" x14ac:dyDescent="0.25">
      <c r="A25" s="4">
        <v>39721</v>
      </c>
      <c r="B25" s="5">
        <v>5087.33</v>
      </c>
      <c r="C25" s="5">
        <v>1050.6400000000001</v>
      </c>
      <c r="D25" s="5">
        <v>32522.83</v>
      </c>
      <c r="E25" s="5">
        <v>1861.44</v>
      </c>
      <c r="F25" s="38">
        <f t="shared" si="2"/>
        <v>-8.4663581568519788E-2</v>
      </c>
      <c r="G25" s="38">
        <f t="shared" si="3"/>
        <v>0.15350524994777456</v>
      </c>
      <c r="H25" s="38">
        <f t="shared" si="4"/>
        <v>-2.2231553491120885E-2</v>
      </c>
      <c r="I25" s="38">
        <f t="shared" si="5"/>
        <v>-9.332832286906112E-2</v>
      </c>
      <c r="P25" s="1"/>
      <c r="Q25"/>
      <c r="R25"/>
      <c r="S25"/>
      <c r="T25"/>
      <c r="U25"/>
    </row>
    <row r="26" spans="1:21" x14ac:dyDescent="0.25">
      <c r="A26" s="4">
        <v>39752</v>
      </c>
      <c r="B26" s="5">
        <v>3892.31</v>
      </c>
      <c r="C26" s="5">
        <v>442.48</v>
      </c>
      <c r="D26" s="5">
        <v>27209.99</v>
      </c>
      <c r="E26" s="5">
        <v>1548.81</v>
      </c>
      <c r="F26" s="38">
        <f t="shared" si="2"/>
        <v>-0.26775032325991388</v>
      </c>
      <c r="G26" s="38">
        <f t="shared" si="3"/>
        <v>-0.86475951559048203</v>
      </c>
      <c r="H26" s="38">
        <f t="shared" si="4"/>
        <v>-0.17835811898038648</v>
      </c>
      <c r="I26" s="38">
        <f t="shared" si="5"/>
        <v>-0.18386348760935772</v>
      </c>
      <c r="L26" s="1"/>
      <c r="M26" s="1"/>
      <c r="N26" s="1"/>
      <c r="O26" s="1"/>
      <c r="P26" s="1"/>
      <c r="Q26"/>
      <c r="R26"/>
      <c r="S26"/>
      <c r="T26"/>
      <c r="U26"/>
    </row>
    <row r="27" spans="1:21" x14ac:dyDescent="0.25">
      <c r="A27" s="4">
        <v>39780</v>
      </c>
      <c r="B27" s="5">
        <v>3425.47</v>
      </c>
      <c r="C27" s="5">
        <v>543.5</v>
      </c>
      <c r="D27" s="5">
        <v>24802.13</v>
      </c>
      <c r="E27" s="5">
        <v>1437.68</v>
      </c>
      <c r="F27" s="38">
        <f t="shared" si="2"/>
        <v>-0.12776412314018634</v>
      </c>
      <c r="G27" s="38">
        <f t="shared" si="3"/>
        <v>0.20563444087484145</v>
      </c>
      <c r="H27" s="38">
        <f t="shared" si="4"/>
        <v>-9.2654648703518167E-2</v>
      </c>
      <c r="I27" s="38">
        <f t="shared" si="5"/>
        <v>-7.4456190889272245E-2</v>
      </c>
      <c r="L27" s="1"/>
      <c r="M27" s="1"/>
      <c r="N27" s="1"/>
      <c r="O27" s="1"/>
      <c r="P27" s="1"/>
      <c r="Q27"/>
      <c r="R27"/>
      <c r="S27"/>
      <c r="T27"/>
      <c r="U27"/>
    </row>
    <row r="28" spans="1:21" x14ac:dyDescent="0.25">
      <c r="A28" s="4">
        <v>39813</v>
      </c>
      <c r="B28" s="5">
        <v>3294.14</v>
      </c>
      <c r="C28" s="5">
        <v>462.69</v>
      </c>
      <c r="D28" s="5">
        <v>23845.37</v>
      </c>
      <c r="E28" s="5">
        <v>1452.98</v>
      </c>
      <c r="F28" s="38">
        <f t="shared" si="2"/>
        <v>-3.9093556206700471E-2</v>
      </c>
      <c r="G28" s="38">
        <f t="shared" si="3"/>
        <v>-0.16097242315763144</v>
      </c>
      <c r="H28" s="38">
        <f t="shared" si="4"/>
        <v>-3.9339468069974098E-2</v>
      </c>
      <c r="I28" s="38">
        <f t="shared" si="5"/>
        <v>1.0585916626868853E-2</v>
      </c>
      <c r="L28" s="1"/>
      <c r="M28" s="1"/>
      <c r="N28" s="1"/>
      <c r="O28" s="1"/>
      <c r="P28" s="1"/>
      <c r="Q28"/>
      <c r="R28"/>
      <c r="S28"/>
      <c r="T28"/>
      <c r="U28"/>
    </row>
    <row r="29" spans="1:21" x14ac:dyDescent="0.25">
      <c r="A29" s="10"/>
      <c r="B29" s="7"/>
      <c r="F29" s="7"/>
      <c r="G29" s="38"/>
      <c r="H29" s="38"/>
      <c r="I29" s="38"/>
      <c r="L29" s="1"/>
      <c r="M29" s="1"/>
      <c r="N29" s="1"/>
      <c r="O29" s="1"/>
      <c r="P29" s="1"/>
      <c r="Q29"/>
      <c r="R29"/>
      <c r="S29"/>
      <c r="T29"/>
      <c r="U29"/>
    </row>
    <row r="30" spans="1:21" x14ac:dyDescent="0.25">
      <c r="A30" s="41"/>
      <c r="B30" s="7"/>
      <c r="F30" s="7"/>
      <c r="G30" s="38"/>
      <c r="H30" s="38"/>
      <c r="I30" s="38"/>
      <c r="L30" s="1"/>
      <c r="M30" s="1"/>
      <c r="N30" s="1"/>
      <c r="O30" s="1"/>
      <c r="P30" s="1"/>
      <c r="Q30"/>
      <c r="R30"/>
      <c r="S30"/>
      <c r="T30"/>
      <c r="U30"/>
    </row>
    <row r="31" spans="1:21" x14ac:dyDescent="0.25">
      <c r="A31" s="41"/>
      <c r="B31" s="7"/>
      <c r="F31" s="7"/>
      <c r="G31" s="38"/>
      <c r="H31" s="38"/>
      <c r="I31" s="38"/>
      <c r="L31" s="1"/>
      <c r="M31" s="1"/>
      <c r="N31" s="1"/>
      <c r="O31" s="1"/>
      <c r="P31" s="1"/>
      <c r="Q31"/>
      <c r="R31"/>
      <c r="S31"/>
      <c r="T31"/>
      <c r="U31"/>
    </row>
    <row r="32" spans="1:21" x14ac:dyDescent="0.25">
      <c r="A32" s="42"/>
      <c r="B32" s="7"/>
      <c r="F32" s="7"/>
      <c r="G32" s="38"/>
      <c r="H32" s="38"/>
      <c r="I32" s="38"/>
      <c r="L32" s="1"/>
      <c r="M32" s="1"/>
      <c r="N32" s="1"/>
      <c r="O32" s="1"/>
      <c r="P32" s="1"/>
      <c r="Q32"/>
      <c r="R32"/>
      <c r="S32"/>
      <c r="T32"/>
      <c r="U32"/>
    </row>
    <row r="33" spans="1:21" x14ac:dyDescent="0.25">
      <c r="A33" s="24"/>
      <c r="B33" s="7"/>
      <c r="F33" s="7"/>
      <c r="G33" s="38"/>
      <c r="H33" s="38"/>
      <c r="I33" s="38"/>
      <c r="L33" s="1"/>
      <c r="M33" s="1"/>
      <c r="N33" s="1"/>
      <c r="O33" s="1"/>
      <c r="P33" s="1"/>
      <c r="Q33"/>
      <c r="R33"/>
      <c r="S33"/>
      <c r="T33"/>
      <c r="U33"/>
    </row>
    <row r="34" spans="1:21" x14ac:dyDescent="0.25">
      <c r="A34" s="24"/>
      <c r="B34" s="7"/>
      <c r="F34" s="7"/>
      <c r="G34" s="38"/>
      <c r="H34" s="38"/>
      <c r="I34" s="38"/>
      <c r="L34" s="1"/>
      <c r="M34" s="1"/>
      <c r="N34" s="1"/>
      <c r="O34" s="1"/>
      <c r="P34" s="1"/>
      <c r="Q34"/>
      <c r="R34"/>
      <c r="S34"/>
      <c r="T34"/>
      <c r="U34"/>
    </row>
    <row r="35" spans="1:21" x14ac:dyDescent="0.25">
      <c r="A35" s="43"/>
      <c r="B35" s="7"/>
      <c r="F35" s="7"/>
      <c r="G35" s="38"/>
      <c r="H35" s="38"/>
      <c r="I35" s="38"/>
      <c r="L35" s="1"/>
      <c r="M35" s="1"/>
      <c r="N35" s="1"/>
      <c r="O35" s="1"/>
      <c r="P35" s="1"/>
      <c r="Q35"/>
      <c r="R35"/>
      <c r="S35"/>
      <c r="T35"/>
      <c r="U35"/>
    </row>
    <row r="36" spans="1:21" x14ac:dyDescent="0.25">
      <c r="A36" s="24"/>
      <c r="B36" s="7"/>
      <c r="F36" s="7"/>
      <c r="G36" s="38"/>
      <c r="H36" s="38"/>
      <c r="I36" s="38"/>
      <c r="L36" s="1"/>
      <c r="M36" s="1"/>
      <c r="N36" s="1"/>
      <c r="O36" s="1"/>
      <c r="P36" s="1"/>
      <c r="Q36"/>
      <c r="R36"/>
      <c r="S36"/>
      <c r="T36"/>
      <c r="U36"/>
    </row>
    <row r="37" spans="1:21" x14ac:dyDescent="0.25">
      <c r="A37" s="24"/>
      <c r="B37" s="7"/>
      <c r="F37" s="7"/>
      <c r="G37" s="38"/>
      <c r="H37" s="38"/>
      <c r="I37" s="38"/>
      <c r="L37" s="1"/>
      <c r="M37" s="1"/>
      <c r="N37" s="1"/>
      <c r="O37" s="1"/>
      <c r="P37" s="1"/>
      <c r="Q37"/>
      <c r="R37"/>
      <c r="S37"/>
      <c r="T37"/>
      <c r="U37"/>
    </row>
    <row r="38" spans="1:21" x14ac:dyDescent="0.25">
      <c r="A38" s="41"/>
      <c r="B38" s="7"/>
      <c r="F38" s="7"/>
      <c r="G38" s="38"/>
      <c r="H38" s="38"/>
      <c r="I38" s="38"/>
      <c r="L38" s="1"/>
      <c r="M38" s="1"/>
      <c r="N38" s="1"/>
      <c r="O38" s="1"/>
      <c r="P38" s="1"/>
      <c r="Q38"/>
      <c r="R38"/>
      <c r="S38"/>
      <c r="T38"/>
      <c r="U38"/>
    </row>
    <row r="39" spans="1:21" x14ac:dyDescent="0.25">
      <c r="A39" s="41"/>
      <c r="B39" s="7"/>
      <c r="F39" s="7"/>
      <c r="G39" s="38"/>
      <c r="H39" s="38"/>
      <c r="I39" s="38"/>
      <c r="L39" s="1"/>
      <c r="M39" s="1"/>
      <c r="N39" s="1"/>
      <c r="O39" s="1"/>
      <c r="P39" s="1"/>
      <c r="Q39"/>
      <c r="R39"/>
      <c r="S39"/>
      <c r="T39"/>
      <c r="U39"/>
    </row>
    <row r="40" spans="1:21" x14ac:dyDescent="0.25">
      <c r="A40" s="44"/>
      <c r="B40" s="7"/>
      <c r="F40" s="7"/>
      <c r="G40" s="38"/>
      <c r="H40" s="38"/>
      <c r="I40" s="38"/>
      <c r="L40" s="1"/>
      <c r="M40" s="1"/>
      <c r="N40" s="1"/>
      <c r="O40" s="1"/>
      <c r="S40"/>
      <c r="T40"/>
      <c r="U40"/>
    </row>
    <row r="41" spans="1:21" x14ac:dyDescent="0.25">
      <c r="A41" s="44"/>
      <c r="B41" s="7"/>
      <c r="F41" s="7"/>
      <c r="G41" s="38"/>
      <c r="H41" s="38"/>
      <c r="I41" s="38"/>
      <c r="S41"/>
      <c r="T41"/>
      <c r="U41"/>
    </row>
    <row r="42" spans="1:21" x14ac:dyDescent="0.25">
      <c r="A42" s="44"/>
      <c r="B42" s="7"/>
      <c r="F42" s="7"/>
      <c r="G42" s="38"/>
      <c r="H42" s="38"/>
      <c r="I42" s="38"/>
      <c r="S42"/>
      <c r="T42"/>
      <c r="U42"/>
    </row>
    <row r="43" spans="1:21" x14ac:dyDescent="0.25">
      <c r="A43" s="44"/>
      <c r="B43" s="7"/>
      <c r="F43" s="7"/>
      <c r="G43" s="38"/>
      <c r="H43" s="38"/>
      <c r="I43" s="38"/>
      <c r="S43"/>
      <c r="T43"/>
      <c r="U43"/>
    </row>
    <row r="44" spans="1:21" x14ac:dyDescent="0.25">
      <c r="A44" s="10"/>
      <c r="B44" s="7"/>
      <c r="F44" s="7"/>
      <c r="G44" s="38"/>
      <c r="H44" s="38"/>
      <c r="I44" s="38"/>
      <c r="S44"/>
      <c r="T44"/>
      <c r="U44"/>
    </row>
    <row r="45" spans="1:21" x14ac:dyDescent="0.25">
      <c r="A45" s="10"/>
      <c r="B45" s="7"/>
      <c r="F45" s="7"/>
      <c r="G45" s="38"/>
      <c r="H45" s="38"/>
      <c r="I45" s="38"/>
      <c r="S45"/>
      <c r="T45"/>
      <c r="U45"/>
    </row>
    <row r="46" spans="1:21" x14ac:dyDescent="0.25">
      <c r="A46" s="10"/>
      <c r="B46" s="7"/>
      <c r="F46" s="7"/>
      <c r="G46" s="38"/>
      <c r="H46" s="38"/>
      <c r="I46" s="38"/>
      <c r="S46"/>
      <c r="T46"/>
      <c r="U46"/>
    </row>
    <row r="47" spans="1:21" x14ac:dyDescent="0.25">
      <c r="A47" s="10"/>
      <c r="B47" s="7"/>
      <c r="F47" s="7"/>
      <c r="G47" s="38"/>
      <c r="H47" s="38"/>
      <c r="I47" s="38"/>
      <c r="S47"/>
      <c r="T47"/>
      <c r="U47"/>
    </row>
    <row r="48" spans="1:21" x14ac:dyDescent="0.25">
      <c r="G48" s="38"/>
      <c r="H48" s="38"/>
      <c r="I48" s="38"/>
      <c r="S48"/>
      <c r="T48"/>
      <c r="U48"/>
    </row>
    <row r="49" spans="7:21" x14ac:dyDescent="0.25">
      <c r="G49" s="38"/>
      <c r="H49" s="38"/>
      <c r="I49" s="38"/>
      <c r="S49"/>
      <c r="T49"/>
      <c r="U49"/>
    </row>
    <row r="50" spans="7:21" x14ac:dyDescent="0.25">
      <c r="G50" s="38"/>
      <c r="H50" s="38"/>
      <c r="I50" s="38"/>
      <c r="S50"/>
      <c r="T50"/>
      <c r="U50"/>
    </row>
    <row r="51" spans="7:21" x14ac:dyDescent="0.25">
      <c r="G51" s="38"/>
      <c r="H51" s="38"/>
      <c r="I51" s="38"/>
      <c r="S51"/>
      <c r="T51"/>
      <c r="U51"/>
    </row>
    <row r="52" spans="7:21" x14ac:dyDescent="0.25">
      <c r="G52" s="38"/>
      <c r="H52" s="38"/>
      <c r="I52" s="38"/>
      <c r="S52"/>
      <c r="T52"/>
      <c r="U52"/>
    </row>
    <row r="53" spans="7:21" x14ac:dyDescent="0.25">
      <c r="G53" s="38"/>
      <c r="H53" s="38"/>
      <c r="I53" s="38"/>
      <c r="S53"/>
      <c r="T53"/>
      <c r="U53"/>
    </row>
    <row r="54" spans="7:21" x14ac:dyDescent="0.25">
      <c r="G54" s="38"/>
      <c r="H54" s="38"/>
      <c r="I54" s="38"/>
      <c r="S54"/>
      <c r="T54"/>
      <c r="U54"/>
    </row>
    <row r="55" spans="7:21" x14ac:dyDescent="0.25">
      <c r="G55" s="38"/>
      <c r="H55" s="38"/>
      <c r="I55" s="38"/>
      <c r="S55"/>
      <c r="T55"/>
      <c r="U55"/>
    </row>
    <row r="56" spans="7:21" x14ac:dyDescent="0.25">
      <c r="G56" s="38"/>
      <c r="H56" s="38"/>
      <c r="I56" s="38"/>
      <c r="S56"/>
      <c r="T56"/>
      <c r="U56"/>
    </row>
    <row r="57" spans="7:21" x14ac:dyDescent="0.25">
      <c r="G57" s="38"/>
      <c r="H57" s="38"/>
      <c r="I57" s="38"/>
      <c r="S57"/>
      <c r="T57"/>
      <c r="U57"/>
    </row>
    <row r="58" spans="7:21" x14ac:dyDescent="0.25">
      <c r="G58" s="38"/>
      <c r="H58" s="38"/>
      <c r="I58" s="38"/>
      <c r="S58"/>
      <c r="T58"/>
      <c r="U58"/>
    </row>
    <row r="59" spans="7:21" x14ac:dyDescent="0.25">
      <c r="G59" s="38"/>
      <c r="H59" s="38"/>
      <c r="I59" s="38"/>
      <c r="S59"/>
      <c r="T59"/>
      <c r="U59"/>
    </row>
    <row r="60" spans="7:21" x14ac:dyDescent="0.25">
      <c r="G60" s="38"/>
      <c r="H60" s="38"/>
      <c r="I60" s="38"/>
      <c r="S60"/>
      <c r="T60"/>
      <c r="U60"/>
    </row>
    <row r="61" spans="7:21" x14ac:dyDescent="0.25">
      <c r="G61" s="38"/>
      <c r="H61" s="38"/>
      <c r="I61" s="38"/>
      <c r="S61"/>
      <c r="T61"/>
      <c r="U61"/>
    </row>
    <row r="62" spans="7:21" x14ac:dyDescent="0.25">
      <c r="G62" s="38"/>
      <c r="H62" s="38"/>
      <c r="I62" s="38"/>
      <c r="S62"/>
      <c r="T62"/>
      <c r="U62"/>
    </row>
    <row r="63" spans="7:21" x14ac:dyDescent="0.25">
      <c r="G63" s="38"/>
      <c r="H63" s="38"/>
      <c r="I63" s="38"/>
      <c r="S63"/>
      <c r="T63"/>
      <c r="U63"/>
    </row>
    <row r="64" spans="7:21" x14ac:dyDescent="0.25">
      <c r="G64" s="38"/>
      <c r="H64" s="38"/>
      <c r="I64" s="38"/>
      <c r="S64"/>
      <c r="T64"/>
      <c r="U64"/>
    </row>
    <row r="65" spans="7:21" x14ac:dyDescent="0.25">
      <c r="G65" s="38"/>
      <c r="H65" s="38"/>
      <c r="I65" s="38"/>
      <c r="S65"/>
      <c r="T65"/>
      <c r="U65"/>
    </row>
    <row r="66" spans="7:21" x14ac:dyDescent="0.25">
      <c r="G66" s="38"/>
      <c r="H66" s="38"/>
      <c r="I66" s="38"/>
      <c r="S66"/>
      <c r="T66"/>
      <c r="U66"/>
    </row>
    <row r="67" spans="7:21" x14ac:dyDescent="0.25">
      <c r="G67" s="38"/>
      <c r="H67" s="38"/>
      <c r="I67" s="38"/>
      <c r="S67"/>
      <c r="T67"/>
      <c r="U67"/>
    </row>
    <row r="68" spans="7:21" x14ac:dyDescent="0.25">
      <c r="G68" s="38"/>
      <c r="H68" s="38"/>
      <c r="I68" s="38"/>
      <c r="S68"/>
      <c r="T68"/>
      <c r="U68"/>
    </row>
    <row r="69" spans="7:21" x14ac:dyDescent="0.25">
      <c r="G69" s="38"/>
      <c r="H69" s="38"/>
      <c r="I69" s="38"/>
      <c r="S69"/>
      <c r="T69"/>
      <c r="U69"/>
    </row>
    <row r="70" spans="7:21" x14ac:dyDescent="0.25">
      <c r="G70" s="38"/>
      <c r="H70" s="38"/>
      <c r="I70" s="38"/>
      <c r="S70"/>
      <c r="T70"/>
      <c r="U70"/>
    </row>
    <row r="71" spans="7:21" x14ac:dyDescent="0.25">
      <c r="G71" s="38"/>
      <c r="H71" s="38"/>
      <c r="I71" s="38"/>
      <c r="S71"/>
      <c r="T71"/>
      <c r="U71"/>
    </row>
    <row r="72" spans="7:21" x14ac:dyDescent="0.25">
      <c r="G72" s="38"/>
      <c r="H72" s="38"/>
      <c r="I72" s="38"/>
      <c r="S72"/>
      <c r="T72"/>
      <c r="U72"/>
    </row>
    <row r="73" spans="7:21" x14ac:dyDescent="0.25">
      <c r="G73" s="38"/>
      <c r="H73" s="38"/>
      <c r="I73" s="38"/>
      <c r="S73"/>
      <c r="T73"/>
      <c r="U73"/>
    </row>
    <row r="74" spans="7:21" x14ac:dyDescent="0.25">
      <c r="G74" s="38"/>
      <c r="H74" s="38"/>
      <c r="I74" s="38"/>
      <c r="S74"/>
      <c r="T74"/>
      <c r="U74"/>
    </row>
    <row r="75" spans="7:21" x14ac:dyDescent="0.25">
      <c r="G75" s="38"/>
      <c r="H75" s="38"/>
      <c r="I75" s="38"/>
      <c r="S75"/>
      <c r="T75"/>
      <c r="U75"/>
    </row>
    <row r="76" spans="7:21" x14ac:dyDescent="0.25">
      <c r="G76" s="38"/>
      <c r="H76" s="38"/>
      <c r="I76" s="38"/>
      <c r="S76"/>
      <c r="T76"/>
      <c r="U76"/>
    </row>
    <row r="77" spans="7:21" x14ac:dyDescent="0.25">
      <c r="G77" s="38"/>
      <c r="H77" s="38"/>
      <c r="I77" s="38"/>
      <c r="S77"/>
      <c r="T77"/>
      <c r="U77"/>
    </row>
    <row r="78" spans="7:21" x14ac:dyDescent="0.25">
      <c r="G78" s="38"/>
      <c r="H78" s="38"/>
      <c r="I78" s="38"/>
      <c r="S78"/>
      <c r="T78"/>
      <c r="U78"/>
    </row>
    <row r="79" spans="7:21" x14ac:dyDescent="0.25">
      <c r="G79" s="38"/>
      <c r="H79" s="38"/>
      <c r="I79" s="38"/>
      <c r="S79"/>
      <c r="T79"/>
      <c r="U79"/>
    </row>
    <row r="80" spans="7:21" x14ac:dyDescent="0.25">
      <c r="G80" s="38"/>
      <c r="H80" s="38"/>
      <c r="I80" s="38"/>
      <c r="S80"/>
      <c r="T80"/>
      <c r="U80"/>
    </row>
    <row r="81" spans="7:21" x14ac:dyDescent="0.25">
      <c r="G81" s="38"/>
      <c r="H81" s="38"/>
      <c r="I81" s="38"/>
      <c r="S81"/>
      <c r="T81"/>
      <c r="U81"/>
    </row>
    <row r="82" spans="7:21" x14ac:dyDescent="0.25">
      <c r="G82" s="38"/>
      <c r="H82" s="38"/>
      <c r="I82" s="38"/>
      <c r="S82"/>
      <c r="T82"/>
      <c r="U82"/>
    </row>
    <row r="83" spans="7:21" x14ac:dyDescent="0.25">
      <c r="G83" s="38"/>
      <c r="H83" s="38"/>
      <c r="I83" s="38"/>
      <c r="S83"/>
      <c r="T83"/>
      <c r="U83"/>
    </row>
    <row r="84" spans="7:21" x14ac:dyDescent="0.25">
      <c r="G84" s="38"/>
      <c r="H84" s="38"/>
      <c r="I84" s="38"/>
      <c r="S84"/>
      <c r="T84"/>
      <c r="U84"/>
    </row>
    <row r="85" spans="7:21" x14ac:dyDescent="0.25">
      <c r="G85" s="38"/>
      <c r="H85" s="38"/>
      <c r="I85" s="38"/>
      <c r="S85"/>
      <c r="T85"/>
      <c r="U85"/>
    </row>
    <row r="86" spans="7:21" x14ac:dyDescent="0.25">
      <c r="G86" s="38"/>
      <c r="H86" s="38"/>
      <c r="I86" s="38"/>
      <c r="S86"/>
      <c r="T86"/>
      <c r="U86"/>
    </row>
    <row r="87" spans="7:21" x14ac:dyDescent="0.25">
      <c r="G87" s="38"/>
      <c r="H87" s="38"/>
      <c r="I87" s="38"/>
      <c r="S87"/>
      <c r="T87"/>
      <c r="U87"/>
    </row>
    <row r="88" spans="7:21" x14ac:dyDescent="0.25">
      <c r="G88" s="38"/>
      <c r="H88" s="38"/>
      <c r="I88" s="38"/>
      <c r="S88"/>
      <c r="T88"/>
      <c r="U88"/>
    </row>
    <row r="89" spans="7:21" x14ac:dyDescent="0.25">
      <c r="G89" s="38"/>
      <c r="H89" s="38"/>
      <c r="I89" s="38"/>
      <c r="S89"/>
      <c r="T89"/>
      <c r="U89"/>
    </row>
    <row r="90" spans="7:21" x14ac:dyDescent="0.25">
      <c r="G90" s="38"/>
      <c r="H90" s="38"/>
      <c r="I90" s="38"/>
      <c r="S90"/>
      <c r="T90"/>
      <c r="U90"/>
    </row>
    <row r="91" spans="7:21" x14ac:dyDescent="0.25">
      <c r="G91" s="38"/>
      <c r="H91" s="38"/>
      <c r="I91" s="38"/>
      <c r="S91"/>
      <c r="T91"/>
      <c r="U91"/>
    </row>
    <row r="92" spans="7:21" x14ac:dyDescent="0.25">
      <c r="G92" s="38"/>
      <c r="H92" s="38"/>
      <c r="I92" s="38"/>
      <c r="S92"/>
      <c r="T92"/>
      <c r="U92"/>
    </row>
    <row r="93" spans="7:21" x14ac:dyDescent="0.25">
      <c r="G93" s="38"/>
      <c r="H93" s="38"/>
      <c r="I93" s="38"/>
      <c r="S93"/>
      <c r="T93"/>
      <c r="U93"/>
    </row>
    <row r="94" spans="7:21" x14ac:dyDescent="0.25">
      <c r="G94" s="38"/>
      <c r="H94" s="38"/>
      <c r="I94" s="38"/>
      <c r="S94"/>
      <c r="T94"/>
      <c r="U94"/>
    </row>
    <row r="95" spans="7:21" x14ac:dyDescent="0.25">
      <c r="G95" s="38"/>
      <c r="H95" s="38"/>
      <c r="I95" s="38"/>
      <c r="S95"/>
      <c r="T95"/>
      <c r="U95"/>
    </row>
    <row r="96" spans="7:21" x14ac:dyDescent="0.25">
      <c r="G96" s="38"/>
      <c r="H96" s="38"/>
      <c r="I96" s="38"/>
      <c r="S96"/>
      <c r="T96"/>
      <c r="U96"/>
    </row>
    <row r="97" spans="7:21" x14ac:dyDescent="0.25">
      <c r="G97" s="38"/>
      <c r="H97" s="38"/>
      <c r="I97" s="38"/>
      <c r="S97"/>
      <c r="T97"/>
      <c r="U97"/>
    </row>
    <row r="98" spans="7:21" x14ac:dyDescent="0.25">
      <c r="G98" s="38"/>
      <c r="H98" s="38"/>
      <c r="I98" s="38"/>
      <c r="S98"/>
      <c r="T98"/>
      <c r="U98"/>
    </row>
    <row r="99" spans="7:21" x14ac:dyDescent="0.25">
      <c r="G99" s="38"/>
      <c r="H99" s="38"/>
      <c r="I99" s="38"/>
      <c r="S99"/>
      <c r="T99"/>
      <c r="U99"/>
    </row>
    <row r="100" spans="7:21" x14ac:dyDescent="0.25">
      <c r="G100" s="38"/>
      <c r="H100" s="38"/>
      <c r="I100" s="38"/>
      <c r="S100"/>
      <c r="T100"/>
      <c r="U100"/>
    </row>
    <row r="101" spans="7:21" x14ac:dyDescent="0.25">
      <c r="G101" s="38"/>
      <c r="H101" s="38"/>
      <c r="I101" s="38"/>
      <c r="S101"/>
      <c r="T101"/>
      <c r="U101"/>
    </row>
    <row r="102" spans="7:21" x14ac:dyDescent="0.25">
      <c r="G102" s="38"/>
      <c r="H102" s="38"/>
      <c r="I102" s="38"/>
      <c r="S102"/>
      <c r="T102"/>
      <c r="U102"/>
    </row>
    <row r="103" spans="7:21" x14ac:dyDescent="0.25">
      <c r="G103" s="38"/>
      <c r="H103" s="38"/>
      <c r="I103" s="38"/>
      <c r="S103"/>
      <c r="T103"/>
      <c r="U103"/>
    </row>
    <row r="104" spans="7:21" x14ac:dyDescent="0.25">
      <c r="G104" s="38"/>
      <c r="H104" s="38"/>
      <c r="I104" s="38"/>
      <c r="S104"/>
      <c r="T104"/>
      <c r="U104"/>
    </row>
    <row r="105" spans="7:21" x14ac:dyDescent="0.25">
      <c r="G105" s="38"/>
      <c r="H105" s="38"/>
      <c r="I105" s="38"/>
      <c r="S105"/>
      <c r="T105"/>
      <c r="U105"/>
    </row>
    <row r="106" spans="7:21" x14ac:dyDescent="0.25">
      <c r="G106" s="38"/>
      <c r="H106" s="38"/>
      <c r="I106" s="38"/>
      <c r="S106"/>
      <c r="T106"/>
      <c r="U106"/>
    </row>
    <row r="107" spans="7:21" x14ac:dyDescent="0.25">
      <c r="G107" s="38"/>
      <c r="H107" s="38"/>
      <c r="I107" s="38"/>
      <c r="S107"/>
      <c r="T107"/>
      <c r="U107"/>
    </row>
    <row r="108" spans="7:21" x14ac:dyDescent="0.25">
      <c r="G108" s="38"/>
      <c r="H108" s="38"/>
      <c r="I108" s="38"/>
      <c r="S108"/>
      <c r="T108"/>
      <c r="U108"/>
    </row>
    <row r="109" spans="7:21" x14ac:dyDescent="0.25">
      <c r="G109" s="38"/>
      <c r="H109" s="38"/>
      <c r="I109" s="38"/>
      <c r="S109"/>
      <c r="T109"/>
      <c r="U109"/>
    </row>
    <row r="110" spans="7:21" x14ac:dyDescent="0.25">
      <c r="G110" s="38"/>
      <c r="H110" s="38"/>
      <c r="I110" s="38"/>
      <c r="S110"/>
      <c r="T110"/>
      <c r="U110"/>
    </row>
    <row r="111" spans="7:21" x14ac:dyDescent="0.25">
      <c r="G111" s="38"/>
      <c r="H111" s="38"/>
      <c r="I111" s="38"/>
      <c r="S111"/>
      <c r="T111"/>
      <c r="U111"/>
    </row>
    <row r="112" spans="7:21" x14ac:dyDescent="0.25">
      <c r="G112" s="38"/>
      <c r="H112" s="38"/>
      <c r="I112" s="38"/>
      <c r="S112"/>
      <c r="T112"/>
      <c r="U112"/>
    </row>
    <row r="113" spans="7:21" x14ac:dyDescent="0.25">
      <c r="G113" s="38"/>
      <c r="H113" s="38"/>
      <c r="I113" s="38"/>
      <c r="S113"/>
      <c r="T113"/>
      <c r="U113"/>
    </row>
    <row r="114" spans="7:21" x14ac:dyDescent="0.25">
      <c r="G114" s="38"/>
      <c r="H114" s="38"/>
      <c r="I114" s="38"/>
      <c r="S114"/>
      <c r="T114"/>
      <c r="U114"/>
    </row>
    <row r="115" spans="7:21" x14ac:dyDescent="0.25">
      <c r="G115" s="38"/>
      <c r="H115" s="38"/>
      <c r="I115" s="38"/>
      <c r="S115"/>
      <c r="T115"/>
      <c r="U115"/>
    </row>
    <row r="116" spans="7:21" x14ac:dyDescent="0.25">
      <c r="G116" s="38"/>
      <c r="H116" s="38"/>
      <c r="I116" s="38"/>
      <c r="S116"/>
      <c r="T116"/>
      <c r="U116"/>
    </row>
    <row r="117" spans="7:21" x14ac:dyDescent="0.25">
      <c r="G117" s="38"/>
      <c r="H117" s="38"/>
      <c r="I117" s="38"/>
      <c r="S117"/>
      <c r="T117"/>
      <c r="U117"/>
    </row>
    <row r="118" spans="7:21" x14ac:dyDescent="0.25">
      <c r="G118" s="38"/>
      <c r="H118" s="38"/>
      <c r="I118" s="38"/>
      <c r="S118"/>
      <c r="T118"/>
      <c r="U118"/>
    </row>
    <row r="119" spans="7:21" x14ac:dyDescent="0.25">
      <c r="G119" s="38"/>
      <c r="H119" s="38"/>
      <c r="I119" s="38"/>
      <c r="S119"/>
      <c r="T119"/>
      <c r="U119"/>
    </row>
    <row r="120" spans="7:21" x14ac:dyDescent="0.25">
      <c r="G120" s="38"/>
      <c r="H120" s="38"/>
      <c r="I120" s="38"/>
      <c r="S120"/>
      <c r="T120"/>
      <c r="U120"/>
    </row>
    <row r="121" spans="7:21" x14ac:dyDescent="0.25">
      <c r="G121" s="38"/>
      <c r="H121" s="38"/>
      <c r="I121" s="38"/>
      <c r="S121"/>
      <c r="T121"/>
      <c r="U121"/>
    </row>
    <row r="122" spans="7:21" x14ac:dyDescent="0.25">
      <c r="G122" s="38"/>
      <c r="H122" s="38"/>
      <c r="I122" s="38"/>
      <c r="S122"/>
      <c r="T122"/>
      <c r="U122"/>
    </row>
    <row r="123" spans="7:21" x14ac:dyDescent="0.25">
      <c r="G123" s="38"/>
      <c r="H123" s="38"/>
      <c r="I123" s="38"/>
      <c r="S123"/>
      <c r="T123"/>
      <c r="U123"/>
    </row>
    <row r="124" spans="7:21" x14ac:dyDescent="0.25">
      <c r="G124" s="38"/>
      <c r="H124" s="38"/>
      <c r="I124" s="38"/>
      <c r="S124"/>
      <c r="T124"/>
      <c r="U124"/>
    </row>
    <row r="125" spans="7:21" x14ac:dyDescent="0.25">
      <c r="G125" s="38"/>
      <c r="H125" s="38"/>
      <c r="I125" s="38"/>
      <c r="S125"/>
      <c r="T125"/>
      <c r="U125"/>
    </row>
    <row r="126" spans="7:21" x14ac:dyDescent="0.25">
      <c r="G126" s="38"/>
      <c r="H126" s="38"/>
      <c r="I126" s="38"/>
      <c r="S126"/>
      <c r="T126"/>
      <c r="U126"/>
    </row>
    <row r="127" spans="7:21" x14ac:dyDescent="0.25">
      <c r="G127" s="38"/>
      <c r="H127" s="38"/>
      <c r="I127" s="38"/>
      <c r="S127"/>
      <c r="T127"/>
      <c r="U127"/>
    </row>
    <row r="128" spans="7:21" x14ac:dyDescent="0.25">
      <c r="G128" s="38"/>
      <c r="H128" s="38"/>
      <c r="I128" s="38"/>
      <c r="S128"/>
      <c r="T128"/>
      <c r="U128"/>
    </row>
    <row r="129" spans="7:21" x14ac:dyDescent="0.25">
      <c r="G129" s="38"/>
      <c r="H129" s="38"/>
      <c r="I129" s="38"/>
      <c r="S129"/>
      <c r="T129"/>
      <c r="U129"/>
    </row>
    <row r="130" spans="7:21" x14ac:dyDescent="0.25">
      <c r="G130" s="38"/>
      <c r="H130" s="38"/>
      <c r="I130" s="38"/>
      <c r="S130"/>
      <c r="T130"/>
      <c r="U130"/>
    </row>
    <row r="131" spans="7:21" x14ac:dyDescent="0.25">
      <c r="G131" s="38"/>
      <c r="H131" s="38"/>
      <c r="I131" s="38"/>
      <c r="S131"/>
      <c r="T131"/>
      <c r="U131"/>
    </row>
    <row r="132" spans="7:21" x14ac:dyDescent="0.25">
      <c r="G132" s="38"/>
      <c r="H132" s="38"/>
      <c r="I132" s="38"/>
      <c r="S132"/>
      <c r="T132"/>
      <c r="U132"/>
    </row>
    <row r="133" spans="7:21" x14ac:dyDescent="0.25">
      <c r="G133" s="38"/>
      <c r="H133" s="38"/>
      <c r="I133" s="38"/>
      <c r="S133"/>
      <c r="T133"/>
      <c r="U133"/>
    </row>
    <row r="134" spans="7:21" x14ac:dyDescent="0.25">
      <c r="G134" s="38"/>
      <c r="H134" s="38"/>
      <c r="I134" s="38"/>
      <c r="S134"/>
      <c r="T134"/>
      <c r="U134"/>
    </row>
    <row r="135" spans="7:21" x14ac:dyDescent="0.25">
      <c r="G135" s="38"/>
      <c r="H135" s="38"/>
      <c r="I135" s="38"/>
      <c r="S135"/>
      <c r="T135"/>
      <c r="U135"/>
    </row>
    <row r="136" spans="7:21" x14ac:dyDescent="0.25">
      <c r="G136" s="38"/>
      <c r="H136" s="38"/>
      <c r="I136" s="38"/>
      <c r="S136"/>
      <c r="T136"/>
      <c r="U136"/>
    </row>
    <row r="137" spans="7:21" x14ac:dyDescent="0.25">
      <c r="G137" s="38"/>
      <c r="H137" s="38"/>
      <c r="I137" s="38"/>
      <c r="S137"/>
      <c r="T137"/>
      <c r="U137"/>
    </row>
    <row r="138" spans="7:21" x14ac:dyDescent="0.25">
      <c r="G138" s="38"/>
      <c r="H138" s="38"/>
      <c r="I138" s="38"/>
      <c r="S138"/>
      <c r="T138"/>
      <c r="U138"/>
    </row>
    <row r="139" spans="7:21" x14ac:dyDescent="0.25">
      <c r="G139" s="38"/>
      <c r="H139" s="38"/>
      <c r="I139" s="38"/>
      <c r="S139"/>
      <c r="T139"/>
      <c r="U139"/>
    </row>
    <row r="140" spans="7:21" x14ac:dyDescent="0.25">
      <c r="G140" s="38"/>
      <c r="H140" s="38"/>
      <c r="I140" s="38"/>
      <c r="S140"/>
      <c r="T140"/>
      <c r="U140"/>
    </row>
    <row r="141" spans="7:21" x14ac:dyDescent="0.25">
      <c r="G141" s="38"/>
      <c r="H141" s="38"/>
      <c r="I141" s="38"/>
      <c r="S141"/>
      <c r="T141"/>
      <c r="U141"/>
    </row>
    <row r="142" spans="7:21" x14ac:dyDescent="0.25">
      <c r="G142" s="38"/>
      <c r="H142" s="38"/>
      <c r="I142" s="38"/>
      <c r="S142"/>
      <c r="T142"/>
      <c r="U142"/>
    </row>
    <row r="143" spans="7:21" x14ac:dyDescent="0.25">
      <c r="G143" s="38"/>
      <c r="H143" s="38"/>
      <c r="I143" s="38"/>
      <c r="S143"/>
      <c r="T143"/>
      <c r="U143"/>
    </row>
    <row r="144" spans="7:21" x14ac:dyDescent="0.25">
      <c r="G144" s="38"/>
      <c r="H144" s="38"/>
      <c r="I144" s="38"/>
      <c r="S144"/>
      <c r="T144"/>
      <c r="U144"/>
    </row>
    <row r="145" spans="7:21" x14ac:dyDescent="0.25">
      <c r="G145" s="38"/>
      <c r="H145" s="38"/>
      <c r="I145" s="38"/>
      <c r="S145"/>
      <c r="T145"/>
      <c r="U145"/>
    </row>
    <row r="146" spans="7:21" x14ac:dyDescent="0.25">
      <c r="G146" s="38"/>
      <c r="H146" s="38"/>
      <c r="I146" s="38"/>
      <c r="S146"/>
      <c r="T146"/>
      <c r="U146"/>
    </row>
    <row r="147" spans="7:21" x14ac:dyDescent="0.25">
      <c r="G147" s="38"/>
      <c r="H147" s="38"/>
      <c r="I147" s="38"/>
      <c r="S147"/>
      <c r="T147"/>
      <c r="U147"/>
    </row>
    <row r="148" spans="7:21" x14ac:dyDescent="0.25">
      <c r="G148" s="38"/>
      <c r="H148" s="38"/>
      <c r="I148" s="38"/>
      <c r="S148"/>
      <c r="T148"/>
      <c r="U148"/>
    </row>
    <row r="149" spans="7:21" x14ac:dyDescent="0.25">
      <c r="G149" s="38"/>
      <c r="H149" s="38"/>
      <c r="I149" s="38"/>
      <c r="S149"/>
      <c r="T149"/>
      <c r="U149"/>
    </row>
    <row r="150" spans="7:21" x14ac:dyDescent="0.25">
      <c r="G150" s="38"/>
      <c r="H150" s="38"/>
      <c r="I150" s="38"/>
      <c r="S150"/>
      <c r="T150"/>
      <c r="U150"/>
    </row>
    <row r="151" spans="7:21" x14ac:dyDescent="0.25">
      <c r="G151" s="38"/>
      <c r="H151" s="38"/>
      <c r="I151" s="38"/>
      <c r="S151"/>
      <c r="T151"/>
      <c r="U151"/>
    </row>
    <row r="152" spans="7:21" x14ac:dyDescent="0.25">
      <c r="G152" s="38"/>
      <c r="H152" s="38"/>
      <c r="I152" s="38"/>
      <c r="S152"/>
      <c r="T152"/>
      <c r="U152"/>
    </row>
    <row r="153" spans="7:21" x14ac:dyDescent="0.25">
      <c r="G153" s="38"/>
      <c r="H153" s="38"/>
      <c r="I153" s="38"/>
      <c r="S153"/>
      <c r="T153"/>
      <c r="U153"/>
    </row>
    <row r="154" spans="7:21" x14ac:dyDescent="0.25">
      <c r="G154" s="38"/>
      <c r="H154" s="38"/>
      <c r="I154" s="38"/>
      <c r="S154"/>
      <c r="T154"/>
      <c r="U154"/>
    </row>
    <row r="155" spans="7:21" x14ac:dyDescent="0.25">
      <c r="G155" s="38"/>
      <c r="H155" s="38"/>
      <c r="I155" s="38"/>
      <c r="S155"/>
      <c r="T155"/>
      <c r="U155"/>
    </row>
    <row r="156" spans="7:21" x14ac:dyDescent="0.25">
      <c r="G156" s="38"/>
      <c r="H156" s="38"/>
      <c r="I156" s="38"/>
      <c r="S156"/>
      <c r="T156"/>
      <c r="U156"/>
    </row>
    <row r="157" spans="7:21" x14ac:dyDescent="0.25">
      <c r="G157" s="38"/>
      <c r="H157" s="38"/>
      <c r="I157" s="38"/>
      <c r="S157"/>
      <c r="T157"/>
      <c r="U157"/>
    </row>
    <row r="158" spans="7:21" x14ac:dyDescent="0.25">
      <c r="G158" s="38"/>
      <c r="H158" s="38"/>
      <c r="I158" s="38"/>
      <c r="S158"/>
      <c r="T158"/>
      <c r="U158"/>
    </row>
    <row r="159" spans="7:21" x14ac:dyDescent="0.25">
      <c r="G159" s="38"/>
      <c r="H159" s="38"/>
      <c r="I159" s="38"/>
      <c r="S159"/>
      <c r="T159"/>
      <c r="U159"/>
    </row>
    <row r="160" spans="7:21" x14ac:dyDescent="0.25">
      <c r="G160" s="38"/>
      <c r="H160" s="38"/>
      <c r="I160" s="38"/>
      <c r="S160"/>
      <c r="T160"/>
      <c r="U160"/>
    </row>
    <row r="161" spans="7:21" x14ac:dyDescent="0.25">
      <c r="G161" s="38"/>
      <c r="H161" s="38"/>
      <c r="I161" s="38"/>
      <c r="S161"/>
      <c r="T161"/>
      <c r="U161"/>
    </row>
    <row r="162" spans="7:21" x14ac:dyDescent="0.25">
      <c r="G162" s="38"/>
      <c r="H162" s="38"/>
      <c r="I162" s="38"/>
      <c r="S162"/>
      <c r="T162"/>
      <c r="U162"/>
    </row>
    <row r="163" spans="7:21" x14ac:dyDescent="0.25">
      <c r="G163" s="38"/>
      <c r="H163" s="38"/>
      <c r="I163" s="38"/>
      <c r="S163"/>
      <c r="T163"/>
      <c r="U163"/>
    </row>
    <row r="164" spans="7:21" x14ac:dyDescent="0.25">
      <c r="G164" s="38"/>
      <c r="H164" s="38"/>
      <c r="I164" s="38"/>
      <c r="S164"/>
      <c r="T164"/>
      <c r="U164"/>
    </row>
    <row r="165" spans="7:21" x14ac:dyDescent="0.25">
      <c r="G165" s="38"/>
      <c r="H165" s="38"/>
      <c r="I165" s="38"/>
      <c r="S165"/>
      <c r="T165"/>
      <c r="U165"/>
    </row>
    <row r="166" spans="7:21" x14ac:dyDescent="0.25">
      <c r="G166" s="38"/>
      <c r="H166" s="38"/>
      <c r="I166" s="38"/>
      <c r="S166"/>
      <c r="T166"/>
      <c r="U166"/>
    </row>
    <row r="167" spans="7:21" x14ac:dyDescent="0.25">
      <c r="G167" s="38"/>
      <c r="H167" s="38"/>
      <c r="I167" s="38"/>
      <c r="S167"/>
      <c r="T167"/>
      <c r="U167"/>
    </row>
    <row r="168" spans="7:21" x14ac:dyDescent="0.25">
      <c r="G168" s="38"/>
      <c r="H168" s="38"/>
      <c r="I168" s="38"/>
      <c r="S168"/>
      <c r="T168"/>
      <c r="U168"/>
    </row>
    <row r="169" spans="7:21" x14ac:dyDescent="0.25">
      <c r="G169" s="38"/>
      <c r="H169" s="38"/>
      <c r="I169" s="38"/>
      <c r="S169"/>
      <c r="T169"/>
      <c r="U169"/>
    </row>
    <row r="170" spans="7:21" x14ac:dyDescent="0.25">
      <c r="G170" s="38"/>
      <c r="H170" s="38"/>
      <c r="I170" s="38"/>
      <c r="S170"/>
      <c r="T170"/>
      <c r="U170"/>
    </row>
    <row r="171" spans="7:21" x14ac:dyDescent="0.25">
      <c r="G171" s="38"/>
      <c r="H171" s="38"/>
      <c r="I171" s="38"/>
      <c r="S171"/>
      <c r="T171"/>
      <c r="U171"/>
    </row>
    <row r="172" spans="7:21" x14ac:dyDescent="0.25">
      <c r="G172" s="38"/>
      <c r="H172" s="38"/>
      <c r="I172" s="38"/>
      <c r="S172"/>
      <c r="T172"/>
      <c r="U172"/>
    </row>
    <row r="173" spans="7:21" x14ac:dyDescent="0.25">
      <c r="G173" s="38"/>
      <c r="H173" s="38"/>
      <c r="I173" s="38"/>
      <c r="S173"/>
      <c r="T173"/>
      <c r="U173"/>
    </row>
    <row r="174" spans="7:21" x14ac:dyDescent="0.25">
      <c r="G174" s="38"/>
      <c r="H174" s="38"/>
      <c r="I174" s="38"/>
      <c r="S174"/>
      <c r="T174"/>
      <c r="U174"/>
    </row>
    <row r="175" spans="7:21" x14ac:dyDescent="0.25">
      <c r="G175" s="38"/>
      <c r="H175" s="38"/>
      <c r="I175" s="38"/>
      <c r="S175"/>
      <c r="T175"/>
      <c r="U175"/>
    </row>
    <row r="176" spans="7:21" x14ac:dyDescent="0.25">
      <c r="G176" s="38"/>
      <c r="H176" s="38"/>
      <c r="I176" s="38"/>
      <c r="S176"/>
      <c r="T176"/>
      <c r="U176"/>
    </row>
    <row r="177" spans="7:21" x14ac:dyDescent="0.25">
      <c r="G177" s="38"/>
      <c r="H177" s="38"/>
      <c r="I177" s="38"/>
      <c r="S177"/>
      <c r="T177"/>
      <c r="U177"/>
    </row>
    <row r="178" spans="7:21" x14ac:dyDescent="0.25">
      <c r="G178" s="38"/>
      <c r="H178" s="38"/>
      <c r="I178" s="38"/>
      <c r="S178"/>
      <c r="T178"/>
      <c r="U178"/>
    </row>
    <row r="179" spans="7:21" x14ac:dyDescent="0.25">
      <c r="G179" s="38"/>
      <c r="H179" s="38"/>
      <c r="I179" s="38"/>
      <c r="S179"/>
      <c r="T179"/>
      <c r="U179"/>
    </row>
    <row r="180" spans="7:21" x14ac:dyDescent="0.25">
      <c r="G180" s="38"/>
      <c r="H180" s="38"/>
      <c r="I180" s="38"/>
      <c r="S180"/>
      <c r="T180"/>
      <c r="U180"/>
    </row>
    <row r="181" spans="7:21" x14ac:dyDescent="0.25">
      <c r="G181" s="38"/>
      <c r="H181" s="38"/>
      <c r="I181" s="38"/>
      <c r="S181"/>
      <c r="T181"/>
      <c r="U181"/>
    </row>
    <row r="182" spans="7:21" x14ac:dyDescent="0.25">
      <c r="G182" s="38"/>
      <c r="H182" s="38"/>
      <c r="I182" s="38"/>
      <c r="S182"/>
      <c r="T182"/>
      <c r="U182"/>
    </row>
    <row r="183" spans="7:21" x14ac:dyDescent="0.25">
      <c r="G183" s="38"/>
      <c r="H183" s="38"/>
      <c r="I183" s="38"/>
      <c r="S183"/>
      <c r="T183"/>
      <c r="U183"/>
    </row>
    <row r="184" spans="7:21" x14ac:dyDescent="0.25">
      <c r="G184" s="38"/>
      <c r="H184" s="38"/>
      <c r="I184" s="38"/>
      <c r="S184"/>
      <c r="T184"/>
      <c r="U184"/>
    </row>
    <row r="185" spans="7:21" x14ac:dyDescent="0.25">
      <c r="G185" s="38"/>
      <c r="H185" s="38"/>
      <c r="I185" s="38"/>
      <c r="S185"/>
      <c r="T185"/>
      <c r="U185"/>
    </row>
    <row r="186" spans="7:21" x14ac:dyDescent="0.25">
      <c r="G186" s="38"/>
      <c r="H186" s="38"/>
      <c r="I186" s="38"/>
      <c r="S186"/>
      <c r="T186"/>
      <c r="U186"/>
    </row>
    <row r="187" spans="7:21" x14ac:dyDescent="0.25">
      <c r="G187" s="38"/>
      <c r="H187" s="38"/>
      <c r="I187" s="38"/>
      <c r="S187"/>
      <c r="T187"/>
      <c r="U187"/>
    </row>
    <row r="188" spans="7:21" x14ac:dyDescent="0.25">
      <c r="G188" s="38"/>
      <c r="H188" s="38"/>
      <c r="I188" s="38"/>
      <c r="S188"/>
      <c r="T188"/>
      <c r="U188"/>
    </row>
    <row r="189" spans="7:21" x14ac:dyDescent="0.25">
      <c r="G189" s="38"/>
      <c r="H189" s="38"/>
      <c r="I189" s="38"/>
      <c r="S189"/>
      <c r="T189"/>
      <c r="U189"/>
    </row>
    <row r="190" spans="7:21" x14ac:dyDescent="0.25">
      <c r="G190" s="38"/>
      <c r="H190" s="38"/>
      <c r="I190" s="38"/>
      <c r="S190"/>
      <c r="T190"/>
      <c r="U190"/>
    </row>
    <row r="191" spans="7:21" x14ac:dyDescent="0.25">
      <c r="G191" s="38"/>
      <c r="H191" s="38"/>
      <c r="I191" s="38"/>
      <c r="S191"/>
      <c r="T191"/>
      <c r="U191"/>
    </row>
    <row r="192" spans="7:21" x14ac:dyDescent="0.25">
      <c r="G192" s="38"/>
      <c r="H192" s="38"/>
      <c r="I192" s="38"/>
      <c r="S192"/>
      <c r="T192"/>
      <c r="U192"/>
    </row>
    <row r="193" spans="7:21" x14ac:dyDescent="0.25">
      <c r="G193" s="38"/>
      <c r="H193" s="38"/>
      <c r="I193" s="38"/>
      <c r="S193"/>
      <c r="T193"/>
      <c r="U193"/>
    </row>
    <row r="194" spans="7:21" x14ac:dyDescent="0.25">
      <c r="G194" s="38"/>
      <c r="H194" s="38"/>
      <c r="I194" s="38"/>
      <c r="S194"/>
      <c r="T194"/>
      <c r="U194"/>
    </row>
    <row r="195" spans="7:21" x14ac:dyDescent="0.25">
      <c r="G195" s="38"/>
      <c r="H195" s="38"/>
      <c r="I195" s="38"/>
      <c r="S195"/>
      <c r="T195"/>
      <c r="U195"/>
    </row>
    <row r="196" spans="7:21" x14ac:dyDescent="0.25">
      <c r="G196" s="38"/>
      <c r="H196" s="38"/>
      <c r="I196" s="38"/>
      <c r="S196"/>
      <c r="T196"/>
      <c r="U196"/>
    </row>
    <row r="197" spans="7:21" x14ac:dyDescent="0.25">
      <c r="G197" s="38"/>
      <c r="H197" s="38"/>
      <c r="I197" s="38"/>
      <c r="S197"/>
      <c r="T197"/>
      <c r="U197"/>
    </row>
    <row r="198" spans="7:21" x14ac:dyDescent="0.25">
      <c r="G198" s="38"/>
      <c r="H198" s="38"/>
      <c r="I198" s="38"/>
      <c r="S198"/>
      <c r="T198"/>
      <c r="U198"/>
    </row>
    <row r="199" spans="7:21" x14ac:dyDescent="0.25">
      <c r="G199" s="38"/>
      <c r="H199" s="38"/>
      <c r="I199" s="38"/>
      <c r="S199"/>
      <c r="T199"/>
      <c r="U199"/>
    </row>
    <row r="200" spans="7:21" x14ac:dyDescent="0.25">
      <c r="G200" s="38"/>
      <c r="H200" s="38"/>
      <c r="I200" s="38"/>
      <c r="S200"/>
      <c r="T200"/>
      <c r="U200"/>
    </row>
    <row r="201" spans="7:21" x14ac:dyDescent="0.25">
      <c r="G201" s="38"/>
      <c r="H201" s="38"/>
      <c r="I201" s="38"/>
      <c r="S201"/>
      <c r="T201"/>
      <c r="U201"/>
    </row>
    <row r="202" spans="7:21" x14ac:dyDescent="0.25">
      <c r="G202" s="38"/>
      <c r="H202" s="38"/>
      <c r="I202" s="38"/>
      <c r="S202"/>
      <c r="T202"/>
      <c r="U202"/>
    </row>
    <row r="203" spans="7:21" x14ac:dyDescent="0.25">
      <c r="G203" s="38"/>
      <c r="H203" s="38"/>
      <c r="I203" s="38"/>
      <c r="S203"/>
      <c r="T203"/>
      <c r="U203"/>
    </row>
    <row r="204" spans="7:21" x14ac:dyDescent="0.25">
      <c r="G204" s="38"/>
      <c r="H204" s="38"/>
      <c r="I204" s="38"/>
      <c r="S204"/>
      <c r="T204"/>
      <c r="U204"/>
    </row>
    <row r="205" spans="7:21" x14ac:dyDescent="0.25">
      <c r="G205" s="38"/>
      <c r="H205" s="38"/>
      <c r="I205" s="38"/>
      <c r="S205"/>
      <c r="T205"/>
      <c r="U205"/>
    </row>
    <row r="206" spans="7:21" x14ac:dyDescent="0.25">
      <c r="G206" s="38"/>
      <c r="H206" s="38"/>
      <c r="I206" s="38"/>
      <c r="S206"/>
      <c r="T206"/>
      <c r="U206"/>
    </row>
    <row r="207" spans="7:21" x14ac:dyDescent="0.25">
      <c r="G207" s="38"/>
      <c r="H207" s="38"/>
      <c r="I207" s="38"/>
      <c r="S207"/>
      <c r="T207"/>
      <c r="U207"/>
    </row>
    <row r="208" spans="7:21" x14ac:dyDescent="0.25">
      <c r="G208" s="38"/>
      <c r="H208" s="38"/>
      <c r="I208" s="38"/>
      <c r="S208"/>
      <c r="T208"/>
      <c r="U208"/>
    </row>
    <row r="209" spans="7:21" x14ac:dyDescent="0.25">
      <c r="G209" s="38"/>
      <c r="H209" s="38"/>
      <c r="I209" s="38"/>
      <c r="S209"/>
      <c r="T209"/>
      <c r="U209"/>
    </row>
    <row r="210" spans="7:21" x14ac:dyDescent="0.25">
      <c r="G210" s="38"/>
      <c r="H210" s="38"/>
      <c r="I210" s="38"/>
      <c r="S210"/>
      <c r="T210"/>
      <c r="U210"/>
    </row>
    <row r="211" spans="7:21" x14ac:dyDescent="0.25">
      <c r="G211" s="38"/>
      <c r="H211" s="38"/>
      <c r="I211" s="38"/>
      <c r="S211"/>
      <c r="T211"/>
      <c r="U211"/>
    </row>
    <row r="212" spans="7:21" x14ac:dyDescent="0.25">
      <c r="G212" s="38"/>
      <c r="H212" s="38"/>
      <c r="I212" s="38"/>
      <c r="S212"/>
      <c r="T212"/>
      <c r="U212"/>
    </row>
    <row r="213" spans="7:21" x14ac:dyDescent="0.25">
      <c r="G213" s="38"/>
      <c r="H213" s="38"/>
      <c r="I213" s="38"/>
      <c r="S213"/>
      <c r="T213"/>
      <c r="U213"/>
    </row>
    <row r="214" spans="7:21" x14ac:dyDescent="0.25">
      <c r="G214" s="38"/>
      <c r="H214" s="38"/>
      <c r="I214" s="38"/>
      <c r="S214"/>
      <c r="T214"/>
      <c r="U214"/>
    </row>
    <row r="215" spans="7:21" x14ac:dyDescent="0.25">
      <c r="G215" s="38"/>
      <c r="H215" s="38"/>
      <c r="I215" s="38"/>
      <c r="S215"/>
      <c r="T215"/>
      <c r="U215"/>
    </row>
    <row r="216" spans="7:21" x14ac:dyDescent="0.25">
      <c r="G216" s="38"/>
      <c r="H216" s="38"/>
      <c r="I216" s="38"/>
      <c r="S216"/>
      <c r="T216"/>
      <c r="U216"/>
    </row>
    <row r="217" spans="7:21" x14ac:dyDescent="0.25">
      <c r="G217" s="38"/>
      <c r="H217" s="38"/>
      <c r="I217" s="38"/>
      <c r="S217"/>
      <c r="T217"/>
      <c r="U217"/>
    </row>
    <row r="218" spans="7:21" x14ac:dyDescent="0.25">
      <c r="G218" s="38"/>
      <c r="H218" s="38"/>
      <c r="I218" s="38"/>
      <c r="S218"/>
      <c r="T218"/>
      <c r="U218"/>
    </row>
    <row r="219" spans="7:21" x14ac:dyDescent="0.25">
      <c r="G219" s="38"/>
      <c r="H219" s="38"/>
      <c r="I219" s="38"/>
      <c r="S219"/>
      <c r="T219"/>
      <c r="U219"/>
    </row>
    <row r="220" spans="7:21" x14ac:dyDescent="0.25">
      <c r="G220" s="38"/>
      <c r="H220" s="38"/>
      <c r="I220" s="38"/>
      <c r="S220"/>
      <c r="T220"/>
      <c r="U220"/>
    </row>
    <row r="221" spans="7:21" x14ac:dyDescent="0.25">
      <c r="G221" s="38"/>
      <c r="H221" s="38"/>
      <c r="I221" s="38"/>
      <c r="S221"/>
      <c r="T221"/>
      <c r="U221"/>
    </row>
    <row r="222" spans="7:21" x14ac:dyDescent="0.25">
      <c r="G222" s="38"/>
      <c r="H222" s="38"/>
      <c r="I222" s="38"/>
      <c r="S222"/>
      <c r="T222"/>
      <c r="U222"/>
    </row>
    <row r="223" spans="7:21" x14ac:dyDescent="0.25">
      <c r="G223" s="38"/>
      <c r="H223" s="38"/>
      <c r="I223" s="38"/>
      <c r="S223"/>
      <c r="T223"/>
      <c r="U223"/>
    </row>
    <row r="224" spans="7:21" x14ac:dyDescent="0.25">
      <c r="G224" s="38"/>
      <c r="H224" s="38"/>
      <c r="I224" s="38"/>
      <c r="S224"/>
      <c r="T224"/>
      <c r="U224"/>
    </row>
    <row r="225" spans="7:21" x14ac:dyDescent="0.25">
      <c r="G225" s="38"/>
      <c r="H225" s="38"/>
      <c r="I225" s="38"/>
      <c r="S225"/>
      <c r="T225"/>
      <c r="U225"/>
    </row>
    <row r="226" spans="7:21" x14ac:dyDescent="0.25">
      <c r="G226" s="38"/>
      <c r="H226" s="38"/>
      <c r="I226" s="38"/>
      <c r="S226"/>
      <c r="T226"/>
      <c r="U226"/>
    </row>
    <row r="227" spans="7:21" x14ac:dyDescent="0.25">
      <c r="G227" s="38"/>
      <c r="H227" s="38"/>
      <c r="I227" s="38"/>
      <c r="S227"/>
      <c r="T227"/>
      <c r="U227"/>
    </row>
    <row r="228" spans="7:21" x14ac:dyDescent="0.25">
      <c r="G228" s="38"/>
      <c r="H228" s="38"/>
      <c r="I228" s="38"/>
      <c r="S228"/>
      <c r="T228"/>
      <c r="U228"/>
    </row>
    <row r="229" spans="7:21" x14ac:dyDescent="0.25">
      <c r="G229" s="38"/>
      <c r="H229" s="38"/>
      <c r="I229" s="38"/>
      <c r="S229"/>
      <c r="T229"/>
      <c r="U229"/>
    </row>
    <row r="230" spans="7:21" x14ac:dyDescent="0.25">
      <c r="G230" s="38"/>
      <c r="H230" s="38"/>
      <c r="I230" s="38"/>
      <c r="S230"/>
      <c r="T230"/>
      <c r="U230"/>
    </row>
    <row r="231" spans="7:21" x14ac:dyDescent="0.25">
      <c r="G231" s="38"/>
      <c r="H231" s="38"/>
      <c r="I231" s="38"/>
      <c r="S231"/>
      <c r="T231"/>
      <c r="U231"/>
    </row>
    <row r="232" spans="7:21" x14ac:dyDescent="0.25">
      <c r="G232" s="38"/>
      <c r="H232" s="38"/>
      <c r="I232" s="38"/>
      <c r="S232"/>
      <c r="T232"/>
      <c r="U232"/>
    </row>
    <row r="233" spans="7:21" x14ac:dyDescent="0.25">
      <c r="G233" s="38"/>
      <c r="H233" s="38"/>
      <c r="I233" s="38"/>
      <c r="S233"/>
      <c r="T233"/>
      <c r="U233"/>
    </row>
    <row r="234" spans="7:21" x14ac:dyDescent="0.25">
      <c r="G234" s="38"/>
      <c r="H234" s="38"/>
      <c r="I234" s="38"/>
      <c r="S234"/>
      <c r="T234"/>
      <c r="U234"/>
    </row>
    <row r="235" spans="7:21" x14ac:dyDescent="0.25">
      <c r="G235" s="38"/>
      <c r="H235" s="38"/>
      <c r="I235" s="38"/>
      <c r="S235"/>
      <c r="T235"/>
      <c r="U235"/>
    </row>
    <row r="236" spans="7:21" x14ac:dyDescent="0.25">
      <c r="G236" s="38"/>
      <c r="H236" s="38"/>
      <c r="I236" s="38"/>
      <c r="S236"/>
      <c r="T236"/>
      <c r="U236"/>
    </row>
    <row r="237" spans="7:21" x14ac:dyDescent="0.25">
      <c r="G237" s="38"/>
      <c r="H237" s="38"/>
      <c r="I237" s="38"/>
      <c r="S237"/>
      <c r="T237"/>
      <c r="U237"/>
    </row>
    <row r="238" spans="7:21" x14ac:dyDescent="0.25">
      <c r="G238" s="38"/>
      <c r="H238" s="38"/>
      <c r="I238" s="38"/>
      <c r="S238"/>
      <c r="T238"/>
      <c r="U238"/>
    </row>
    <row r="239" spans="7:21" x14ac:dyDescent="0.25">
      <c r="G239" s="38"/>
      <c r="H239" s="38"/>
      <c r="I239" s="38"/>
      <c r="S239"/>
      <c r="T239"/>
      <c r="U239"/>
    </row>
    <row r="240" spans="7:21" x14ac:dyDescent="0.25">
      <c r="G240" s="38"/>
      <c r="H240" s="38"/>
      <c r="I240" s="38"/>
      <c r="S240"/>
      <c r="T240"/>
      <c r="U240"/>
    </row>
    <row r="241" spans="7:21" x14ac:dyDescent="0.25">
      <c r="G241" s="38"/>
      <c r="H241" s="38"/>
      <c r="I241" s="38"/>
      <c r="S241"/>
      <c r="T241"/>
      <c r="U241"/>
    </row>
    <row r="242" spans="7:21" x14ac:dyDescent="0.25">
      <c r="G242" s="38"/>
      <c r="H242" s="38"/>
      <c r="I242" s="38"/>
      <c r="S242"/>
      <c r="T242"/>
      <c r="U242"/>
    </row>
    <row r="243" spans="7:21" x14ac:dyDescent="0.25">
      <c r="G243" s="38"/>
      <c r="H243" s="38"/>
      <c r="I243" s="38"/>
      <c r="S243"/>
      <c r="T243"/>
      <c r="U243"/>
    </row>
    <row r="244" spans="7:21" x14ac:dyDescent="0.25">
      <c r="G244" s="38"/>
      <c r="H244" s="38"/>
      <c r="I244" s="38"/>
      <c r="S244"/>
      <c r="T244"/>
      <c r="U244"/>
    </row>
    <row r="245" spans="7:21" x14ac:dyDescent="0.25">
      <c r="G245" s="38"/>
      <c r="H245" s="38"/>
      <c r="I245" s="38"/>
      <c r="S245"/>
      <c r="T245"/>
      <c r="U245"/>
    </row>
    <row r="246" spans="7:21" x14ac:dyDescent="0.25">
      <c r="G246" s="38"/>
      <c r="H246" s="38"/>
      <c r="I246" s="38"/>
      <c r="S246"/>
      <c r="T246"/>
      <c r="U246"/>
    </row>
    <row r="247" spans="7:21" x14ac:dyDescent="0.25">
      <c r="G247" s="38"/>
      <c r="H247" s="38"/>
      <c r="I247" s="38"/>
      <c r="S247"/>
      <c r="T247"/>
      <c r="U247"/>
    </row>
    <row r="248" spans="7:21" x14ac:dyDescent="0.25">
      <c r="G248" s="38"/>
      <c r="H248" s="38"/>
      <c r="I248" s="38"/>
      <c r="S248"/>
      <c r="T248"/>
      <c r="U248"/>
    </row>
    <row r="249" spans="7:21" x14ac:dyDescent="0.25">
      <c r="G249" s="38"/>
      <c r="H249" s="38"/>
      <c r="I249" s="38"/>
      <c r="S249"/>
      <c r="T249"/>
      <c r="U249"/>
    </row>
    <row r="250" spans="7:21" x14ac:dyDescent="0.25">
      <c r="G250" s="38"/>
      <c r="H250" s="38"/>
      <c r="I250" s="38"/>
      <c r="S250"/>
      <c r="T250"/>
      <c r="U250"/>
    </row>
    <row r="251" spans="7:21" x14ac:dyDescent="0.25">
      <c r="G251" s="38"/>
      <c r="H251" s="38"/>
      <c r="I251" s="38"/>
      <c r="S251"/>
      <c r="T251"/>
      <c r="U251"/>
    </row>
    <row r="252" spans="7:21" x14ac:dyDescent="0.25">
      <c r="G252" s="38"/>
      <c r="H252" s="38"/>
      <c r="I252" s="38"/>
      <c r="S252"/>
      <c r="T252"/>
      <c r="U252"/>
    </row>
    <row r="253" spans="7:21" x14ac:dyDescent="0.25">
      <c r="G253" s="38"/>
      <c r="H253" s="38"/>
      <c r="I253" s="38"/>
      <c r="S253"/>
      <c r="T253"/>
      <c r="U253"/>
    </row>
    <row r="254" spans="7:21" x14ac:dyDescent="0.25">
      <c r="G254" s="38"/>
      <c r="H254" s="38"/>
      <c r="I254" s="38"/>
      <c r="S254"/>
      <c r="T254"/>
      <c r="U254"/>
    </row>
    <row r="255" spans="7:21" x14ac:dyDescent="0.25">
      <c r="G255" s="38"/>
      <c r="H255" s="38"/>
      <c r="I255" s="38"/>
      <c r="S255"/>
      <c r="T255"/>
      <c r="U255"/>
    </row>
    <row r="256" spans="7:21" x14ac:dyDescent="0.25">
      <c r="G256" s="38"/>
      <c r="H256" s="38"/>
      <c r="I256" s="38"/>
      <c r="S256"/>
      <c r="T256"/>
      <c r="U256"/>
    </row>
    <row r="257" spans="7:21" x14ac:dyDescent="0.25">
      <c r="G257" s="38"/>
      <c r="H257" s="38"/>
      <c r="I257" s="38"/>
      <c r="S257"/>
      <c r="T257"/>
      <c r="U257"/>
    </row>
    <row r="258" spans="7:21" x14ac:dyDescent="0.25">
      <c r="G258" s="38"/>
      <c r="H258" s="38"/>
      <c r="I258" s="38"/>
      <c r="S258"/>
      <c r="T258"/>
      <c r="U258"/>
    </row>
    <row r="259" spans="7:21" x14ac:dyDescent="0.25">
      <c r="G259" s="38"/>
      <c r="H259" s="38"/>
      <c r="I259" s="38"/>
      <c r="S259"/>
      <c r="T259"/>
      <c r="U259"/>
    </row>
    <row r="260" spans="7:21" x14ac:dyDescent="0.25">
      <c r="G260" s="38"/>
      <c r="H260" s="38"/>
      <c r="I260" s="38"/>
      <c r="S260"/>
      <c r="T260"/>
      <c r="U260"/>
    </row>
    <row r="261" spans="7:21" x14ac:dyDescent="0.25">
      <c r="G261" s="38"/>
      <c r="H261" s="38"/>
      <c r="I261" s="38"/>
      <c r="S261"/>
      <c r="T261"/>
      <c r="U261"/>
    </row>
    <row r="262" spans="7:21" x14ac:dyDescent="0.25">
      <c r="G262" s="38"/>
      <c r="H262" s="38"/>
      <c r="I262" s="38"/>
      <c r="S262"/>
      <c r="T262"/>
      <c r="U262"/>
    </row>
    <row r="263" spans="7:21" x14ac:dyDescent="0.25">
      <c r="G263" s="38"/>
      <c r="H263" s="38"/>
      <c r="I263" s="38"/>
      <c r="S263"/>
      <c r="T263"/>
      <c r="U263"/>
    </row>
    <row r="264" spans="7:21" x14ac:dyDescent="0.25">
      <c r="G264" s="38"/>
      <c r="H264" s="38"/>
      <c r="I264" s="38"/>
      <c r="S264"/>
      <c r="T264"/>
      <c r="U264"/>
    </row>
    <row r="265" spans="7:21" x14ac:dyDescent="0.25">
      <c r="G265" s="38"/>
      <c r="H265" s="38"/>
      <c r="I265" s="38"/>
      <c r="S265"/>
      <c r="T265"/>
      <c r="U265"/>
    </row>
    <row r="266" spans="7:21" x14ac:dyDescent="0.25">
      <c r="G266" s="38"/>
      <c r="H266" s="38"/>
      <c r="I266" s="38"/>
      <c r="S266"/>
      <c r="T266"/>
      <c r="U266"/>
    </row>
    <row r="267" spans="7:21" x14ac:dyDescent="0.25">
      <c r="G267" s="38"/>
      <c r="H267" s="38"/>
      <c r="I267" s="38"/>
      <c r="S267"/>
      <c r="T267"/>
      <c r="U267"/>
    </row>
    <row r="268" spans="7:21" x14ac:dyDescent="0.25">
      <c r="G268" s="38"/>
      <c r="H268" s="38"/>
      <c r="I268" s="38"/>
      <c r="S268"/>
      <c r="T268"/>
      <c r="U268"/>
    </row>
    <row r="269" spans="7:21" x14ac:dyDescent="0.25">
      <c r="G269" s="38"/>
      <c r="H269" s="38"/>
      <c r="I269" s="38"/>
      <c r="S269"/>
      <c r="T269"/>
      <c r="U269"/>
    </row>
    <row r="270" spans="7:21" x14ac:dyDescent="0.25">
      <c r="G270" s="38"/>
      <c r="H270" s="38"/>
      <c r="I270" s="38"/>
      <c r="S270"/>
      <c r="T270"/>
      <c r="U270"/>
    </row>
    <row r="271" spans="7:21" x14ac:dyDescent="0.25">
      <c r="G271" s="38"/>
      <c r="H271" s="38"/>
      <c r="I271" s="38"/>
      <c r="S271"/>
      <c r="T271"/>
      <c r="U271"/>
    </row>
    <row r="272" spans="7:21" x14ac:dyDescent="0.25">
      <c r="G272" s="38"/>
      <c r="H272" s="38"/>
      <c r="I272" s="38"/>
      <c r="S272"/>
      <c r="T272"/>
      <c r="U272"/>
    </row>
    <row r="273" spans="7:21" x14ac:dyDescent="0.25">
      <c r="G273" s="38"/>
      <c r="H273" s="38"/>
      <c r="I273" s="38"/>
      <c r="S273"/>
      <c r="T273"/>
      <c r="U273"/>
    </row>
    <row r="274" spans="7:21" x14ac:dyDescent="0.25">
      <c r="G274" s="38"/>
      <c r="H274" s="38"/>
      <c r="I274" s="38"/>
      <c r="S274"/>
      <c r="T274"/>
      <c r="U274"/>
    </row>
    <row r="275" spans="7:21" x14ac:dyDescent="0.25">
      <c r="G275" s="38"/>
      <c r="H275" s="38"/>
      <c r="I275" s="38"/>
      <c r="S275"/>
      <c r="T275"/>
      <c r="U275"/>
    </row>
    <row r="276" spans="7:21" x14ac:dyDescent="0.25">
      <c r="G276" s="38"/>
      <c r="H276" s="38"/>
      <c r="I276" s="38"/>
      <c r="S276"/>
      <c r="T276"/>
      <c r="U276"/>
    </row>
    <row r="277" spans="7:21" x14ac:dyDescent="0.25">
      <c r="G277" s="38"/>
      <c r="H277" s="38"/>
      <c r="I277" s="38"/>
      <c r="S277"/>
      <c r="T277"/>
      <c r="U277"/>
    </row>
    <row r="278" spans="7:21" x14ac:dyDescent="0.25">
      <c r="G278" s="38"/>
      <c r="H278" s="38"/>
      <c r="I278" s="38"/>
      <c r="S278"/>
      <c r="T278"/>
      <c r="U278"/>
    </row>
    <row r="279" spans="7:21" x14ac:dyDescent="0.25">
      <c r="G279" s="38"/>
      <c r="H279" s="38"/>
      <c r="I279" s="38"/>
      <c r="S279"/>
      <c r="T279"/>
      <c r="U279"/>
    </row>
    <row r="280" spans="7:21" x14ac:dyDescent="0.25">
      <c r="G280" s="38"/>
      <c r="H280" s="38"/>
      <c r="I280" s="38"/>
      <c r="S280"/>
      <c r="T280"/>
      <c r="U280"/>
    </row>
    <row r="281" spans="7:21" x14ac:dyDescent="0.25">
      <c r="G281" s="38"/>
      <c r="H281" s="38"/>
      <c r="I281" s="38"/>
      <c r="S281"/>
      <c r="T281"/>
      <c r="U281"/>
    </row>
    <row r="282" spans="7:21" x14ac:dyDescent="0.25">
      <c r="G282" s="38"/>
      <c r="H282" s="38"/>
      <c r="I282" s="38"/>
      <c r="S282"/>
      <c r="T282"/>
      <c r="U282"/>
    </row>
    <row r="283" spans="7:21" x14ac:dyDescent="0.25">
      <c r="G283" s="38"/>
      <c r="H283" s="38"/>
      <c r="I283" s="38"/>
      <c r="S283"/>
      <c r="T283"/>
      <c r="U283"/>
    </row>
    <row r="284" spans="7:21" x14ac:dyDescent="0.25">
      <c r="G284" s="38"/>
      <c r="H284" s="38"/>
      <c r="I284" s="38"/>
      <c r="S284"/>
      <c r="T284"/>
      <c r="U284"/>
    </row>
    <row r="285" spans="7:21" x14ac:dyDescent="0.25">
      <c r="G285" s="38"/>
      <c r="H285" s="38"/>
      <c r="I285" s="38"/>
      <c r="S285"/>
      <c r="T285"/>
      <c r="U285"/>
    </row>
    <row r="286" spans="7:21" x14ac:dyDescent="0.25">
      <c r="G286" s="38"/>
      <c r="H286" s="38"/>
      <c r="I286" s="38"/>
      <c r="S286"/>
      <c r="T286"/>
      <c r="U286"/>
    </row>
    <row r="287" spans="7:21" x14ac:dyDescent="0.25">
      <c r="G287" s="38"/>
      <c r="H287" s="38"/>
      <c r="I287" s="38"/>
      <c r="S287"/>
      <c r="T287"/>
      <c r="U287"/>
    </row>
    <row r="288" spans="7:21" x14ac:dyDescent="0.25">
      <c r="G288" s="38"/>
      <c r="H288" s="38"/>
      <c r="I288" s="38"/>
      <c r="S288"/>
      <c r="T288"/>
      <c r="U288"/>
    </row>
    <row r="289" spans="7:21" x14ac:dyDescent="0.25">
      <c r="G289" s="38"/>
      <c r="H289" s="38"/>
      <c r="I289" s="38"/>
      <c r="S289"/>
      <c r="T289"/>
      <c r="U289"/>
    </row>
    <row r="290" spans="7:21" x14ac:dyDescent="0.25">
      <c r="G290" s="38"/>
      <c r="H290" s="38"/>
      <c r="I290" s="38"/>
      <c r="S290"/>
      <c r="T290"/>
      <c r="U290"/>
    </row>
    <row r="291" spans="7:21" x14ac:dyDescent="0.25">
      <c r="G291" s="38"/>
      <c r="H291" s="38"/>
      <c r="I291" s="38"/>
      <c r="S291"/>
      <c r="T291"/>
      <c r="U291"/>
    </row>
    <row r="292" spans="7:21" x14ac:dyDescent="0.25">
      <c r="G292" s="38"/>
      <c r="H292" s="38"/>
      <c r="I292" s="38"/>
      <c r="S292"/>
      <c r="T292"/>
      <c r="U292"/>
    </row>
    <row r="293" spans="7:21" x14ac:dyDescent="0.25">
      <c r="G293" s="38"/>
      <c r="H293" s="38"/>
      <c r="I293" s="38"/>
      <c r="S293"/>
      <c r="T293"/>
      <c r="U293"/>
    </row>
    <row r="294" spans="7:21" x14ac:dyDescent="0.25">
      <c r="G294" s="38"/>
      <c r="H294" s="38"/>
      <c r="I294" s="38"/>
      <c r="S294"/>
      <c r="T294"/>
      <c r="U294"/>
    </row>
    <row r="295" spans="7:21" x14ac:dyDescent="0.25">
      <c r="G295" s="38"/>
      <c r="H295" s="38"/>
      <c r="I295" s="38"/>
      <c r="S295"/>
      <c r="T295"/>
      <c r="U295"/>
    </row>
    <row r="296" spans="7:21" x14ac:dyDescent="0.25">
      <c r="G296" s="38"/>
      <c r="H296" s="38"/>
      <c r="I296" s="38"/>
      <c r="S296"/>
      <c r="T296"/>
      <c r="U296"/>
    </row>
    <row r="297" spans="7:21" x14ac:dyDescent="0.25">
      <c r="G297" s="38"/>
      <c r="H297" s="38"/>
      <c r="I297" s="38"/>
      <c r="S297"/>
      <c r="T297"/>
      <c r="U297"/>
    </row>
    <row r="298" spans="7:21" x14ac:dyDescent="0.25">
      <c r="G298" s="38"/>
      <c r="H298" s="38"/>
      <c r="I298" s="38"/>
      <c r="S298"/>
      <c r="T298"/>
      <c r="U298"/>
    </row>
    <row r="299" spans="7:21" x14ac:dyDescent="0.25">
      <c r="G299" s="38"/>
      <c r="H299" s="38"/>
      <c r="I299" s="38"/>
      <c r="S299"/>
      <c r="T299"/>
      <c r="U299"/>
    </row>
    <row r="300" spans="7:21" x14ac:dyDescent="0.25">
      <c r="G300" s="38"/>
      <c r="H300" s="38"/>
      <c r="I300" s="38"/>
      <c r="S300"/>
      <c r="T300"/>
      <c r="U300"/>
    </row>
    <row r="301" spans="7:21" x14ac:dyDescent="0.25">
      <c r="G301" s="38"/>
      <c r="H301" s="38"/>
      <c r="I301" s="38"/>
      <c r="S301"/>
      <c r="T301"/>
      <c r="U301"/>
    </row>
    <row r="302" spans="7:21" x14ac:dyDescent="0.25">
      <c r="G302" s="38"/>
      <c r="H302" s="38"/>
      <c r="I302" s="38"/>
      <c r="S302"/>
      <c r="T302"/>
      <c r="U302"/>
    </row>
    <row r="303" spans="7:21" x14ac:dyDescent="0.25">
      <c r="G303" s="38"/>
      <c r="H303" s="38"/>
      <c r="I303" s="38"/>
      <c r="S303"/>
      <c r="T303"/>
      <c r="U303"/>
    </row>
    <row r="304" spans="7:21" x14ac:dyDescent="0.25">
      <c r="G304" s="38"/>
      <c r="H304" s="38"/>
      <c r="I304" s="38"/>
      <c r="S304"/>
      <c r="T304"/>
      <c r="U304"/>
    </row>
    <row r="305" spans="7:21" x14ac:dyDescent="0.25">
      <c r="G305" s="38"/>
      <c r="H305" s="38"/>
      <c r="I305" s="38"/>
      <c r="S305"/>
      <c r="T305"/>
      <c r="U305"/>
    </row>
    <row r="306" spans="7:21" x14ac:dyDescent="0.25">
      <c r="G306" s="38"/>
      <c r="H306" s="38"/>
      <c r="I306" s="38"/>
      <c r="S306"/>
      <c r="T306"/>
      <c r="U306"/>
    </row>
    <row r="307" spans="7:21" x14ac:dyDescent="0.25">
      <c r="G307" s="38"/>
      <c r="H307" s="38"/>
      <c r="I307" s="38"/>
      <c r="S307"/>
      <c r="T307"/>
      <c r="U307"/>
    </row>
    <row r="308" spans="7:21" x14ac:dyDescent="0.25">
      <c r="G308" s="38"/>
      <c r="H308" s="38"/>
      <c r="I308" s="38"/>
      <c r="S308"/>
      <c r="T308"/>
      <c r="U308"/>
    </row>
    <row r="309" spans="7:21" x14ac:dyDescent="0.25">
      <c r="G309" s="38"/>
      <c r="H309" s="38"/>
      <c r="I309" s="38"/>
      <c r="S309"/>
      <c r="T309"/>
      <c r="U309"/>
    </row>
    <row r="310" spans="7:21" x14ac:dyDescent="0.25">
      <c r="G310" s="38"/>
      <c r="H310" s="38"/>
      <c r="I310" s="38"/>
      <c r="S310"/>
      <c r="T310"/>
      <c r="U310"/>
    </row>
    <row r="311" spans="7:21" x14ac:dyDescent="0.25">
      <c r="G311" s="38"/>
      <c r="H311" s="38"/>
      <c r="I311" s="38"/>
      <c r="S311"/>
      <c r="T311"/>
      <c r="U311"/>
    </row>
    <row r="312" spans="7:21" x14ac:dyDescent="0.25">
      <c r="G312" s="38"/>
      <c r="H312" s="38"/>
      <c r="I312" s="38"/>
      <c r="S312"/>
      <c r="T312"/>
      <c r="U312"/>
    </row>
    <row r="313" spans="7:21" x14ac:dyDescent="0.25">
      <c r="G313" s="38"/>
      <c r="H313" s="38"/>
      <c r="I313" s="38"/>
      <c r="S313"/>
      <c r="T313"/>
      <c r="U313"/>
    </row>
    <row r="314" spans="7:21" x14ac:dyDescent="0.25">
      <c r="G314" s="38"/>
      <c r="H314" s="38"/>
      <c r="I314" s="38"/>
      <c r="S314"/>
      <c r="T314"/>
      <c r="U314"/>
    </row>
    <row r="315" spans="7:21" x14ac:dyDescent="0.25">
      <c r="G315" s="38"/>
      <c r="H315" s="38"/>
      <c r="I315" s="38"/>
      <c r="S315"/>
      <c r="T315"/>
      <c r="U315"/>
    </row>
    <row r="316" spans="7:21" x14ac:dyDescent="0.25">
      <c r="G316" s="38"/>
      <c r="H316" s="38"/>
      <c r="I316" s="38"/>
      <c r="S316"/>
      <c r="T316"/>
      <c r="U316"/>
    </row>
    <row r="317" spans="7:21" x14ac:dyDescent="0.25">
      <c r="G317" s="38"/>
      <c r="H317" s="38"/>
      <c r="I317" s="38"/>
      <c r="S317"/>
      <c r="T317"/>
      <c r="U317"/>
    </row>
    <row r="318" spans="7:21" x14ac:dyDescent="0.25">
      <c r="G318" s="38"/>
      <c r="H318" s="38"/>
      <c r="I318" s="38"/>
      <c r="S318"/>
      <c r="T318"/>
      <c r="U318"/>
    </row>
    <row r="319" spans="7:21" x14ac:dyDescent="0.25">
      <c r="G319" s="38"/>
      <c r="H319" s="38"/>
      <c r="I319" s="38"/>
      <c r="S319"/>
      <c r="T319"/>
      <c r="U319"/>
    </row>
    <row r="320" spans="7:21" x14ac:dyDescent="0.25">
      <c r="G320" s="38"/>
      <c r="H320" s="38"/>
      <c r="I320" s="38"/>
      <c r="S320"/>
      <c r="T320"/>
      <c r="U320"/>
    </row>
    <row r="321" spans="7:21" x14ac:dyDescent="0.25">
      <c r="G321" s="38"/>
      <c r="H321" s="38"/>
      <c r="I321" s="38"/>
      <c r="S321"/>
      <c r="T321"/>
      <c r="U321"/>
    </row>
    <row r="322" spans="7:21" x14ac:dyDescent="0.25">
      <c r="G322" s="38"/>
      <c r="H322" s="38"/>
      <c r="I322" s="38"/>
      <c r="S322"/>
      <c r="T322"/>
      <c r="U322"/>
    </row>
    <row r="323" spans="7:21" x14ac:dyDescent="0.25">
      <c r="G323" s="38"/>
      <c r="H323" s="38"/>
      <c r="I323" s="38"/>
      <c r="S323"/>
      <c r="T323"/>
      <c r="U323"/>
    </row>
    <row r="324" spans="7:21" x14ac:dyDescent="0.25">
      <c r="G324" s="38"/>
      <c r="H324" s="38"/>
      <c r="I324" s="38"/>
      <c r="S324"/>
      <c r="T324"/>
      <c r="U324"/>
    </row>
    <row r="325" spans="7:21" x14ac:dyDescent="0.25">
      <c r="G325" s="38"/>
      <c r="H325" s="38"/>
      <c r="I325" s="38"/>
      <c r="S325"/>
      <c r="T325"/>
      <c r="U325"/>
    </row>
    <row r="326" spans="7:21" x14ac:dyDescent="0.25">
      <c r="G326" s="38"/>
      <c r="H326" s="38"/>
      <c r="I326" s="38"/>
      <c r="S326"/>
      <c r="T326"/>
      <c r="U326"/>
    </row>
    <row r="327" spans="7:21" x14ac:dyDescent="0.25">
      <c r="G327" s="38"/>
      <c r="H327" s="38"/>
      <c r="I327" s="38"/>
      <c r="S327"/>
      <c r="T327"/>
      <c r="U327"/>
    </row>
    <row r="328" spans="7:21" x14ac:dyDescent="0.25">
      <c r="G328" s="38"/>
      <c r="H328" s="38"/>
      <c r="I328" s="38"/>
      <c r="S328"/>
      <c r="T328"/>
      <c r="U328"/>
    </row>
    <row r="329" spans="7:21" x14ac:dyDescent="0.25">
      <c r="G329" s="38"/>
      <c r="H329" s="38"/>
      <c r="I329" s="38"/>
      <c r="S329"/>
      <c r="T329"/>
      <c r="U329"/>
    </row>
    <row r="330" spans="7:21" x14ac:dyDescent="0.25">
      <c r="G330" s="38"/>
      <c r="H330" s="38"/>
      <c r="I330" s="38"/>
      <c r="S330"/>
      <c r="T330"/>
      <c r="U330"/>
    </row>
    <row r="331" spans="7:21" x14ac:dyDescent="0.25">
      <c r="G331" s="38"/>
      <c r="H331" s="38"/>
      <c r="I331" s="38"/>
      <c r="S331"/>
      <c r="T331"/>
      <c r="U331"/>
    </row>
    <row r="332" spans="7:21" x14ac:dyDescent="0.25">
      <c r="G332" s="38"/>
      <c r="H332" s="38"/>
      <c r="I332" s="38"/>
      <c r="S332"/>
      <c r="T332"/>
      <c r="U332"/>
    </row>
    <row r="333" spans="7:21" x14ac:dyDescent="0.25">
      <c r="G333" s="38"/>
      <c r="H333" s="38"/>
      <c r="I333" s="38"/>
      <c r="S333"/>
      <c r="T333"/>
      <c r="U333"/>
    </row>
    <row r="334" spans="7:21" x14ac:dyDescent="0.25">
      <c r="G334" s="38"/>
      <c r="H334" s="38"/>
      <c r="I334" s="38"/>
      <c r="S334"/>
      <c r="T334"/>
      <c r="U334"/>
    </row>
    <row r="335" spans="7:21" x14ac:dyDescent="0.25">
      <c r="G335" s="38"/>
      <c r="H335" s="38"/>
      <c r="I335" s="38"/>
      <c r="S335"/>
      <c r="T335"/>
      <c r="U335"/>
    </row>
    <row r="336" spans="7:21" x14ac:dyDescent="0.25">
      <c r="G336" s="38"/>
      <c r="H336" s="38"/>
      <c r="I336" s="38"/>
      <c r="S336"/>
      <c r="T336"/>
      <c r="U336"/>
    </row>
    <row r="337" spans="7:21" x14ac:dyDescent="0.25">
      <c r="G337" s="38"/>
      <c r="H337" s="38"/>
      <c r="I337" s="38"/>
      <c r="S337"/>
      <c r="T337"/>
      <c r="U337"/>
    </row>
    <row r="338" spans="7:21" x14ac:dyDescent="0.25">
      <c r="G338" s="38"/>
      <c r="H338" s="38"/>
      <c r="I338" s="38"/>
      <c r="S338"/>
      <c r="T338"/>
      <c r="U338"/>
    </row>
    <row r="339" spans="7:21" x14ac:dyDescent="0.25">
      <c r="G339" s="38"/>
      <c r="H339" s="38"/>
      <c r="I339" s="38"/>
      <c r="S339"/>
      <c r="T339"/>
      <c r="U339"/>
    </row>
    <row r="340" spans="7:21" x14ac:dyDescent="0.25">
      <c r="G340" s="38"/>
      <c r="H340" s="38"/>
      <c r="I340" s="38"/>
      <c r="S340"/>
      <c r="T340"/>
      <c r="U340"/>
    </row>
    <row r="341" spans="7:21" x14ac:dyDescent="0.25">
      <c r="G341" s="38"/>
      <c r="H341" s="38"/>
      <c r="I341" s="38"/>
      <c r="S341"/>
      <c r="T341"/>
      <c r="U341"/>
    </row>
    <row r="342" spans="7:21" x14ac:dyDescent="0.25">
      <c r="G342" s="38"/>
      <c r="H342" s="38"/>
      <c r="I342" s="38"/>
      <c r="S342"/>
      <c r="T342"/>
      <c r="U342"/>
    </row>
    <row r="343" spans="7:21" x14ac:dyDescent="0.25">
      <c r="G343" s="38"/>
      <c r="H343" s="38"/>
      <c r="I343" s="38"/>
      <c r="S343"/>
      <c r="T343"/>
      <c r="U343"/>
    </row>
    <row r="344" spans="7:21" x14ac:dyDescent="0.25">
      <c r="G344" s="38"/>
      <c r="H344" s="38"/>
      <c r="I344" s="38"/>
      <c r="S344"/>
      <c r="T344"/>
      <c r="U344"/>
    </row>
    <row r="345" spans="7:21" x14ac:dyDescent="0.25">
      <c r="G345" s="38"/>
      <c r="H345" s="38"/>
      <c r="I345" s="38"/>
      <c r="S345"/>
      <c r="T345"/>
      <c r="U345"/>
    </row>
    <row r="346" spans="7:21" x14ac:dyDescent="0.25">
      <c r="G346" s="38"/>
      <c r="H346" s="38"/>
      <c r="I346" s="38"/>
      <c r="S346"/>
      <c r="T346"/>
      <c r="U346"/>
    </row>
    <row r="347" spans="7:21" x14ac:dyDescent="0.25">
      <c r="G347" s="38"/>
      <c r="H347" s="38"/>
      <c r="I347" s="38"/>
      <c r="S347"/>
      <c r="T347"/>
      <c r="U347"/>
    </row>
    <row r="348" spans="7:21" x14ac:dyDescent="0.25">
      <c r="G348" s="38"/>
      <c r="H348" s="38"/>
      <c r="I348" s="38"/>
      <c r="S348"/>
      <c r="T348"/>
      <c r="U348"/>
    </row>
    <row r="349" spans="7:21" x14ac:dyDescent="0.25">
      <c r="G349" s="38"/>
      <c r="H349" s="38"/>
      <c r="I349" s="38"/>
      <c r="S349"/>
      <c r="T349"/>
      <c r="U349"/>
    </row>
    <row r="350" spans="7:21" x14ac:dyDescent="0.25">
      <c r="G350" s="38"/>
      <c r="H350" s="38"/>
      <c r="I350" s="38"/>
      <c r="S350"/>
      <c r="T350"/>
      <c r="U350"/>
    </row>
    <row r="351" spans="7:21" x14ac:dyDescent="0.25">
      <c r="G351" s="38"/>
      <c r="H351" s="38"/>
      <c r="I351" s="38"/>
      <c r="S351"/>
      <c r="T351"/>
      <c r="U351"/>
    </row>
    <row r="352" spans="7:21" x14ac:dyDescent="0.25">
      <c r="G352" s="38"/>
      <c r="H352" s="38"/>
      <c r="I352" s="38"/>
      <c r="S352"/>
      <c r="T352"/>
      <c r="U352"/>
    </row>
    <row r="353" spans="7:21" x14ac:dyDescent="0.25">
      <c r="G353" s="38"/>
      <c r="H353" s="38"/>
      <c r="I353" s="38"/>
      <c r="S353"/>
      <c r="T353"/>
      <c r="U353"/>
    </row>
    <row r="354" spans="7:21" x14ac:dyDescent="0.25">
      <c r="G354" s="38"/>
      <c r="H354" s="38"/>
      <c r="I354" s="38"/>
      <c r="S354"/>
      <c r="T354"/>
      <c r="U354"/>
    </row>
    <row r="355" spans="7:21" x14ac:dyDescent="0.25">
      <c r="G355" s="38"/>
      <c r="H355" s="38"/>
      <c r="I355" s="38"/>
      <c r="S355"/>
      <c r="T355"/>
      <c r="U355"/>
    </row>
    <row r="356" spans="7:21" x14ac:dyDescent="0.25">
      <c r="G356" s="38"/>
      <c r="H356" s="38"/>
      <c r="I356" s="38"/>
      <c r="S356"/>
      <c r="T356"/>
      <c r="U356"/>
    </row>
    <row r="357" spans="7:21" x14ac:dyDescent="0.25">
      <c r="G357" s="38"/>
      <c r="H357" s="38"/>
      <c r="I357" s="38"/>
      <c r="S357"/>
      <c r="T357"/>
      <c r="U357"/>
    </row>
    <row r="358" spans="7:21" x14ac:dyDescent="0.25">
      <c r="G358" s="38"/>
      <c r="H358" s="38"/>
      <c r="I358" s="38"/>
      <c r="S358"/>
      <c r="T358"/>
      <c r="U358"/>
    </row>
    <row r="359" spans="7:21" x14ac:dyDescent="0.25">
      <c r="G359" s="38"/>
      <c r="H359" s="38"/>
      <c r="I359" s="38"/>
      <c r="S359"/>
      <c r="T359"/>
      <c r="U359"/>
    </row>
    <row r="360" spans="7:21" x14ac:dyDescent="0.25">
      <c r="G360" s="38"/>
      <c r="H360" s="38"/>
      <c r="I360" s="38"/>
      <c r="S360"/>
      <c r="T360"/>
      <c r="U360"/>
    </row>
    <row r="361" spans="7:21" x14ac:dyDescent="0.25">
      <c r="G361" s="38"/>
      <c r="H361" s="38"/>
      <c r="I361" s="38"/>
      <c r="S361"/>
      <c r="T361"/>
      <c r="U361"/>
    </row>
    <row r="362" spans="7:21" x14ac:dyDescent="0.25">
      <c r="G362" s="38"/>
      <c r="H362" s="38"/>
      <c r="I362" s="38"/>
      <c r="S362"/>
      <c r="T362"/>
      <c r="U362"/>
    </row>
    <row r="363" spans="7:21" x14ac:dyDescent="0.25">
      <c r="G363" s="38"/>
      <c r="H363" s="38"/>
      <c r="I363" s="38"/>
      <c r="S363"/>
      <c r="T363"/>
      <c r="U363"/>
    </row>
    <row r="364" spans="7:21" x14ac:dyDescent="0.25">
      <c r="G364" s="38"/>
      <c r="H364" s="38"/>
      <c r="I364" s="38"/>
      <c r="S364"/>
      <c r="T364"/>
      <c r="U364"/>
    </row>
    <row r="365" spans="7:21" x14ac:dyDescent="0.25">
      <c r="G365" s="38"/>
      <c r="H365" s="38"/>
      <c r="I365" s="38"/>
      <c r="S365"/>
      <c r="T365"/>
      <c r="U365"/>
    </row>
    <row r="366" spans="7:21" x14ac:dyDescent="0.25">
      <c r="G366" s="38"/>
      <c r="H366" s="38"/>
      <c r="I366" s="38"/>
      <c r="S366"/>
      <c r="T366"/>
      <c r="U366"/>
    </row>
    <row r="367" spans="7:21" x14ac:dyDescent="0.25">
      <c r="G367" s="38"/>
      <c r="H367" s="38"/>
      <c r="I367" s="38"/>
      <c r="S367"/>
      <c r="T367"/>
      <c r="U367"/>
    </row>
    <row r="368" spans="7:21" x14ac:dyDescent="0.25">
      <c r="G368" s="38"/>
      <c r="H368" s="38"/>
      <c r="I368" s="38"/>
      <c r="S368"/>
      <c r="T368"/>
      <c r="U368"/>
    </row>
    <row r="369" spans="7:21" x14ac:dyDescent="0.25">
      <c r="G369" s="38"/>
      <c r="H369" s="38"/>
      <c r="I369" s="38"/>
      <c r="S369"/>
      <c r="T369"/>
      <c r="U369"/>
    </row>
    <row r="370" spans="7:21" x14ac:dyDescent="0.25">
      <c r="G370" s="38"/>
      <c r="H370" s="38"/>
      <c r="I370" s="38"/>
      <c r="S370"/>
      <c r="T370"/>
      <c r="U370"/>
    </row>
    <row r="371" spans="7:21" x14ac:dyDescent="0.25">
      <c r="G371" s="38"/>
      <c r="H371" s="38"/>
      <c r="I371" s="38"/>
      <c r="S371"/>
      <c r="T371"/>
      <c r="U371"/>
    </row>
    <row r="372" spans="7:21" x14ac:dyDescent="0.25">
      <c r="G372" s="38"/>
      <c r="H372" s="38"/>
      <c r="I372" s="38"/>
      <c r="S372"/>
      <c r="T372"/>
      <c r="U372"/>
    </row>
    <row r="373" spans="7:21" x14ac:dyDescent="0.25">
      <c r="G373" s="38"/>
      <c r="H373" s="38"/>
      <c r="I373" s="38"/>
      <c r="S373"/>
      <c r="T373"/>
      <c r="U373"/>
    </row>
    <row r="374" spans="7:21" x14ac:dyDescent="0.25">
      <c r="G374" s="38"/>
      <c r="H374" s="38"/>
      <c r="I374" s="38"/>
      <c r="S374"/>
      <c r="T374"/>
      <c r="U374"/>
    </row>
    <row r="375" spans="7:21" x14ac:dyDescent="0.25">
      <c r="G375" s="38"/>
      <c r="H375" s="38"/>
      <c r="I375" s="38"/>
      <c r="S375"/>
      <c r="T375"/>
      <c r="U375"/>
    </row>
    <row r="376" spans="7:21" x14ac:dyDescent="0.25">
      <c r="G376" s="38"/>
      <c r="H376" s="38"/>
      <c r="I376" s="38"/>
      <c r="S376"/>
      <c r="T376"/>
      <c r="U376"/>
    </row>
    <row r="377" spans="7:21" x14ac:dyDescent="0.25">
      <c r="G377" s="38"/>
      <c r="H377" s="38"/>
      <c r="I377" s="38"/>
      <c r="S377"/>
      <c r="T377"/>
      <c r="U377"/>
    </row>
    <row r="378" spans="7:21" x14ac:dyDescent="0.25">
      <c r="G378" s="38"/>
      <c r="H378" s="38"/>
      <c r="I378" s="38"/>
      <c r="S378"/>
      <c r="T378"/>
      <c r="U378"/>
    </row>
    <row r="379" spans="7:21" x14ac:dyDescent="0.25">
      <c r="G379" s="38"/>
      <c r="H379" s="38"/>
      <c r="I379" s="38"/>
      <c r="S379"/>
      <c r="T379"/>
      <c r="U379"/>
    </row>
    <row r="380" spans="7:21" x14ac:dyDescent="0.25">
      <c r="G380" s="38"/>
      <c r="H380" s="38"/>
      <c r="I380" s="38"/>
      <c r="S380"/>
      <c r="T380"/>
      <c r="U380"/>
    </row>
    <row r="381" spans="7:21" x14ac:dyDescent="0.25">
      <c r="G381" s="38"/>
      <c r="H381" s="38"/>
      <c r="I381" s="38"/>
      <c r="S381"/>
      <c r="T381"/>
      <c r="U381"/>
    </row>
    <row r="382" spans="7:21" x14ac:dyDescent="0.25">
      <c r="G382" s="38"/>
      <c r="H382" s="38"/>
      <c r="I382" s="38"/>
      <c r="S382"/>
      <c r="T382"/>
      <c r="U382"/>
    </row>
    <row r="383" spans="7:21" x14ac:dyDescent="0.25">
      <c r="G383" s="38"/>
      <c r="H383" s="38"/>
      <c r="I383" s="38"/>
      <c r="S383"/>
      <c r="T383"/>
      <c r="U383"/>
    </row>
    <row r="384" spans="7:21" x14ac:dyDescent="0.25">
      <c r="G384" s="38"/>
      <c r="H384" s="38"/>
      <c r="I384" s="38"/>
      <c r="S384"/>
      <c r="T384"/>
      <c r="U384"/>
    </row>
    <row r="385" spans="7:21" x14ac:dyDescent="0.25">
      <c r="G385" s="38"/>
      <c r="H385" s="38"/>
      <c r="I385" s="38"/>
      <c r="S385"/>
      <c r="T385"/>
      <c r="U385"/>
    </row>
    <row r="386" spans="7:21" x14ac:dyDescent="0.25">
      <c r="G386" s="38"/>
      <c r="H386" s="38"/>
      <c r="I386" s="38"/>
      <c r="S386"/>
      <c r="T386"/>
      <c r="U386"/>
    </row>
    <row r="387" spans="7:21" x14ac:dyDescent="0.25">
      <c r="G387" s="38"/>
      <c r="H387" s="38"/>
      <c r="I387" s="38"/>
      <c r="S387"/>
      <c r="T387"/>
      <c r="U387"/>
    </row>
    <row r="388" spans="7:21" x14ac:dyDescent="0.25">
      <c r="G388" s="38"/>
      <c r="H388" s="38"/>
      <c r="I388" s="38"/>
      <c r="S388"/>
      <c r="T388"/>
      <c r="U388"/>
    </row>
    <row r="389" spans="7:21" x14ac:dyDescent="0.25">
      <c r="G389" s="38"/>
      <c r="H389" s="38"/>
      <c r="I389" s="38"/>
      <c r="S389"/>
      <c r="T389"/>
      <c r="U389"/>
    </row>
    <row r="390" spans="7:21" x14ac:dyDescent="0.25">
      <c r="G390" s="38"/>
      <c r="H390" s="38"/>
      <c r="I390" s="38"/>
      <c r="S390"/>
      <c r="T390"/>
      <c r="U390"/>
    </row>
    <row r="391" spans="7:21" x14ac:dyDescent="0.25">
      <c r="G391" s="38"/>
      <c r="H391" s="38"/>
      <c r="I391" s="38"/>
      <c r="S391"/>
      <c r="T391"/>
      <c r="U391"/>
    </row>
    <row r="392" spans="7:21" x14ac:dyDescent="0.25">
      <c r="G392" s="38"/>
      <c r="H392" s="38"/>
      <c r="I392" s="38"/>
      <c r="S392"/>
      <c r="T392"/>
      <c r="U392"/>
    </row>
    <row r="393" spans="7:21" x14ac:dyDescent="0.25">
      <c r="G393" s="38"/>
      <c r="H393" s="38"/>
      <c r="I393" s="38"/>
      <c r="S393"/>
      <c r="T393"/>
      <c r="U393"/>
    </row>
    <row r="394" spans="7:21" x14ac:dyDescent="0.25">
      <c r="G394" s="38"/>
      <c r="H394" s="38"/>
      <c r="I394" s="38"/>
      <c r="S394"/>
      <c r="T394"/>
      <c r="U394"/>
    </row>
    <row r="395" spans="7:21" x14ac:dyDescent="0.25">
      <c r="G395" s="38"/>
      <c r="H395" s="38"/>
      <c r="I395" s="38"/>
      <c r="S395"/>
      <c r="T395"/>
      <c r="U395"/>
    </row>
    <row r="396" spans="7:21" x14ac:dyDescent="0.25">
      <c r="G396" s="38"/>
      <c r="H396" s="38"/>
      <c r="I396" s="38"/>
      <c r="S396"/>
      <c r="T396"/>
      <c r="U396"/>
    </row>
    <row r="397" spans="7:21" x14ac:dyDescent="0.25">
      <c r="G397" s="38"/>
      <c r="H397" s="38"/>
      <c r="I397" s="38"/>
      <c r="S397"/>
      <c r="T397"/>
      <c r="U397"/>
    </row>
    <row r="398" spans="7:21" x14ac:dyDescent="0.25">
      <c r="G398" s="38"/>
      <c r="H398" s="38"/>
      <c r="I398" s="38"/>
      <c r="S398"/>
      <c r="T398"/>
      <c r="U398"/>
    </row>
    <row r="399" spans="7:21" x14ac:dyDescent="0.25">
      <c r="G399" s="38"/>
      <c r="H399" s="38"/>
      <c r="I399" s="38"/>
      <c r="S399"/>
      <c r="T399"/>
      <c r="U399"/>
    </row>
    <row r="400" spans="7:21" x14ac:dyDescent="0.25">
      <c r="G400" s="38"/>
      <c r="H400" s="38"/>
      <c r="I400" s="38"/>
      <c r="S400"/>
      <c r="T400"/>
      <c r="U400"/>
    </row>
    <row r="401" spans="7:21" x14ac:dyDescent="0.25">
      <c r="G401" s="38"/>
      <c r="H401" s="38"/>
      <c r="I401" s="38"/>
      <c r="S401"/>
      <c r="T401"/>
      <c r="U401"/>
    </row>
    <row r="402" spans="7:21" x14ac:dyDescent="0.25">
      <c r="G402" s="38"/>
      <c r="H402" s="38"/>
      <c r="I402" s="38"/>
      <c r="S402"/>
      <c r="T402"/>
      <c r="U402"/>
    </row>
    <row r="403" spans="7:21" x14ac:dyDescent="0.25">
      <c r="G403" s="38"/>
      <c r="H403" s="38"/>
      <c r="I403" s="38"/>
      <c r="S403"/>
      <c r="T403"/>
      <c r="U403"/>
    </row>
    <row r="404" spans="7:21" x14ac:dyDescent="0.25">
      <c r="G404" s="38"/>
      <c r="H404" s="38"/>
      <c r="I404" s="38"/>
      <c r="S404"/>
      <c r="T404"/>
      <c r="U404"/>
    </row>
    <row r="405" spans="7:21" x14ac:dyDescent="0.25">
      <c r="G405" s="38"/>
      <c r="H405" s="38"/>
      <c r="I405" s="38"/>
      <c r="S405"/>
      <c r="T405"/>
      <c r="U405"/>
    </row>
    <row r="406" spans="7:21" x14ac:dyDescent="0.25">
      <c r="G406" s="38"/>
      <c r="H406" s="38"/>
      <c r="I406" s="38"/>
      <c r="S406"/>
      <c r="T406"/>
      <c r="U406"/>
    </row>
    <row r="407" spans="7:21" x14ac:dyDescent="0.25">
      <c r="G407" s="38"/>
      <c r="H407" s="38"/>
      <c r="I407" s="38"/>
      <c r="S407"/>
      <c r="T407"/>
      <c r="U407"/>
    </row>
    <row r="408" spans="7:21" x14ac:dyDescent="0.25">
      <c r="G408" s="38"/>
      <c r="H408" s="38"/>
      <c r="I408" s="38"/>
      <c r="S408"/>
      <c r="T408"/>
      <c r="U408"/>
    </row>
    <row r="409" spans="7:21" x14ac:dyDescent="0.25">
      <c r="G409" s="38"/>
      <c r="H409" s="38"/>
      <c r="I409" s="38"/>
      <c r="S409"/>
      <c r="T409"/>
      <c r="U409"/>
    </row>
    <row r="410" spans="7:21" x14ac:dyDescent="0.25">
      <c r="G410" s="38"/>
      <c r="H410" s="38"/>
      <c r="I410" s="38"/>
      <c r="S410"/>
      <c r="T410"/>
      <c r="U410"/>
    </row>
    <row r="411" spans="7:21" x14ac:dyDescent="0.25">
      <c r="G411" s="38"/>
      <c r="H411" s="38"/>
      <c r="I411" s="38"/>
      <c r="S411"/>
      <c r="T411"/>
      <c r="U411"/>
    </row>
    <row r="412" spans="7:21" x14ac:dyDescent="0.25">
      <c r="G412" s="38"/>
      <c r="H412" s="38"/>
      <c r="I412" s="38"/>
      <c r="S412"/>
      <c r="T412"/>
      <c r="U412"/>
    </row>
    <row r="413" spans="7:21" x14ac:dyDescent="0.25">
      <c r="G413" s="38"/>
      <c r="H413" s="38"/>
      <c r="I413" s="38"/>
      <c r="S413"/>
      <c r="T413"/>
      <c r="U413"/>
    </row>
    <row r="414" spans="7:21" x14ac:dyDescent="0.25">
      <c r="G414" s="38"/>
      <c r="H414" s="38"/>
      <c r="I414" s="38"/>
      <c r="S414"/>
      <c r="T414"/>
      <c r="U414"/>
    </row>
    <row r="415" spans="7:21" x14ac:dyDescent="0.25">
      <c r="G415" s="38"/>
      <c r="H415" s="38"/>
      <c r="I415" s="38"/>
      <c r="S415"/>
      <c r="T415"/>
      <c r="U415"/>
    </row>
    <row r="416" spans="7:21" x14ac:dyDescent="0.25">
      <c r="G416" s="38"/>
      <c r="H416" s="38"/>
      <c r="I416" s="38"/>
      <c r="S416"/>
      <c r="T416"/>
      <c r="U416"/>
    </row>
    <row r="417" spans="7:21" x14ac:dyDescent="0.25">
      <c r="G417" s="38"/>
      <c r="H417" s="38"/>
      <c r="I417" s="38"/>
      <c r="S417"/>
      <c r="T417"/>
      <c r="U417"/>
    </row>
    <row r="418" spans="7:21" x14ac:dyDescent="0.25">
      <c r="G418" s="38"/>
      <c r="H418" s="38"/>
      <c r="I418" s="38"/>
      <c r="S418"/>
      <c r="T418"/>
      <c r="U418"/>
    </row>
    <row r="419" spans="7:21" x14ac:dyDescent="0.25">
      <c r="G419" s="38"/>
      <c r="H419" s="38"/>
      <c r="I419" s="38"/>
      <c r="S419"/>
      <c r="T419"/>
      <c r="U419"/>
    </row>
    <row r="420" spans="7:21" x14ac:dyDescent="0.25">
      <c r="G420" s="38"/>
      <c r="H420" s="38"/>
      <c r="I420" s="38"/>
      <c r="S420"/>
      <c r="T420"/>
      <c r="U420"/>
    </row>
    <row r="421" spans="7:21" x14ac:dyDescent="0.25">
      <c r="G421" s="38"/>
      <c r="H421" s="38"/>
      <c r="I421" s="38"/>
      <c r="S421"/>
      <c r="T421"/>
      <c r="U421"/>
    </row>
    <row r="422" spans="7:21" x14ac:dyDescent="0.25">
      <c r="G422" s="38"/>
      <c r="H422" s="38"/>
      <c r="I422" s="38"/>
      <c r="S422"/>
      <c r="T422"/>
      <c r="U422"/>
    </row>
    <row r="423" spans="7:21" x14ac:dyDescent="0.25">
      <c r="G423" s="38"/>
      <c r="H423" s="38"/>
      <c r="I423" s="38"/>
      <c r="S423"/>
      <c r="T423"/>
      <c r="U423"/>
    </row>
    <row r="424" spans="7:21" x14ac:dyDescent="0.25">
      <c r="G424" s="38"/>
      <c r="H424" s="38"/>
      <c r="I424" s="38"/>
      <c r="S424"/>
      <c r="T424"/>
      <c r="U424"/>
    </row>
    <row r="425" spans="7:21" x14ac:dyDescent="0.25">
      <c r="G425" s="38"/>
      <c r="H425" s="38"/>
      <c r="I425" s="38"/>
      <c r="S425"/>
      <c r="T425"/>
      <c r="U425"/>
    </row>
    <row r="426" spans="7:21" x14ac:dyDescent="0.25">
      <c r="G426" s="38"/>
      <c r="H426" s="38"/>
      <c r="I426" s="38"/>
      <c r="S426"/>
      <c r="T426"/>
      <c r="U426"/>
    </row>
    <row r="427" spans="7:21" x14ac:dyDescent="0.25">
      <c r="G427" s="38"/>
      <c r="H427" s="38"/>
      <c r="I427" s="38"/>
      <c r="S427"/>
      <c r="T427"/>
      <c r="U427"/>
    </row>
    <row r="428" spans="7:21" x14ac:dyDescent="0.25">
      <c r="G428" s="38"/>
      <c r="H428" s="38"/>
      <c r="I428" s="38"/>
      <c r="S428"/>
      <c r="T428"/>
      <c r="U428"/>
    </row>
    <row r="429" spans="7:21" x14ac:dyDescent="0.25">
      <c r="G429" s="38"/>
      <c r="H429" s="38"/>
      <c r="I429" s="38"/>
      <c r="S429"/>
      <c r="T429"/>
      <c r="U429"/>
    </row>
    <row r="430" spans="7:21" x14ac:dyDescent="0.25">
      <c r="G430" s="38"/>
      <c r="H430" s="38"/>
      <c r="I430" s="38"/>
      <c r="S430"/>
      <c r="T430"/>
      <c r="U430"/>
    </row>
    <row r="431" spans="7:21" x14ac:dyDescent="0.25">
      <c r="G431" s="38"/>
      <c r="H431" s="38"/>
      <c r="I431" s="38"/>
      <c r="S431"/>
      <c r="T431"/>
      <c r="U431"/>
    </row>
    <row r="432" spans="7:21" x14ac:dyDescent="0.25">
      <c r="G432" s="38"/>
      <c r="H432" s="38"/>
      <c r="I432" s="38"/>
      <c r="S432"/>
      <c r="T432"/>
      <c r="U432"/>
    </row>
    <row r="433" spans="7:21" x14ac:dyDescent="0.25">
      <c r="G433" s="38"/>
      <c r="H433" s="38"/>
      <c r="I433" s="38"/>
      <c r="S433"/>
      <c r="T433"/>
      <c r="U433"/>
    </row>
    <row r="434" spans="7:21" x14ac:dyDescent="0.25">
      <c r="G434" s="38"/>
      <c r="H434" s="38"/>
      <c r="I434" s="38"/>
      <c r="S434"/>
      <c r="T434"/>
      <c r="U434"/>
    </row>
    <row r="435" spans="7:21" x14ac:dyDescent="0.25">
      <c r="G435" s="38"/>
      <c r="H435" s="38"/>
      <c r="I435" s="38"/>
      <c r="S435"/>
      <c r="T435"/>
      <c r="U435"/>
    </row>
    <row r="436" spans="7:21" x14ac:dyDescent="0.25">
      <c r="G436" s="38"/>
      <c r="H436" s="38"/>
      <c r="I436" s="38"/>
      <c r="S436"/>
      <c r="T436"/>
      <c r="U436"/>
    </row>
    <row r="437" spans="7:21" x14ac:dyDescent="0.25">
      <c r="G437" s="38"/>
      <c r="H437" s="38"/>
      <c r="I437" s="38"/>
      <c r="S437"/>
      <c r="T437"/>
      <c r="U437"/>
    </row>
    <row r="438" spans="7:21" x14ac:dyDescent="0.25">
      <c r="G438" s="38"/>
      <c r="H438" s="38"/>
      <c r="I438" s="38"/>
      <c r="S438"/>
      <c r="T438"/>
      <c r="U438"/>
    </row>
    <row r="439" spans="7:21" x14ac:dyDescent="0.25">
      <c r="G439" s="38"/>
      <c r="H439" s="38"/>
      <c r="I439" s="38"/>
      <c r="S439"/>
      <c r="T439"/>
      <c r="U439"/>
    </row>
    <row r="440" spans="7:21" x14ac:dyDescent="0.25">
      <c r="G440" s="38"/>
      <c r="H440" s="38"/>
      <c r="I440" s="38"/>
      <c r="S440"/>
      <c r="T440"/>
      <c r="U440"/>
    </row>
    <row r="441" spans="7:21" x14ac:dyDescent="0.25">
      <c r="G441" s="38"/>
      <c r="H441" s="38"/>
      <c r="I441" s="38"/>
      <c r="S441"/>
      <c r="T441"/>
      <c r="U441"/>
    </row>
    <row r="442" spans="7:21" x14ac:dyDescent="0.25">
      <c r="G442" s="38"/>
      <c r="H442" s="38"/>
      <c r="I442" s="38"/>
      <c r="S442"/>
      <c r="T442"/>
      <c r="U442"/>
    </row>
    <row r="443" spans="7:21" x14ac:dyDescent="0.25">
      <c r="G443" s="38"/>
      <c r="H443" s="38"/>
      <c r="I443" s="38"/>
      <c r="S443"/>
      <c r="T443"/>
      <c r="U443"/>
    </row>
    <row r="444" spans="7:21" x14ac:dyDescent="0.25">
      <c r="G444" s="38"/>
      <c r="H444" s="38"/>
      <c r="I444" s="38"/>
      <c r="S444"/>
      <c r="T444"/>
      <c r="U444"/>
    </row>
    <row r="445" spans="7:21" x14ac:dyDescent="0.25">
      <c r="G445" s="38"/>
      <c r="H445" s="38"/>
      <c r="I445" s="38"/>
      <c r="S445"/>
      <c r="T445"/>
      <c r="U445"/>
    </row>
    <row r="446" spans="7:21" x14ac:dyDescent="0.25">
      <c r="G446" s="38"/>
      <c r="H446" s="38"/>
      <c r="I446" s="38"/>
      <c r="S446"/>
      <c r="T446"/>
      <c r="U446"/>
    </row>
    <row r="447" spans="7:21" x14ac:dyDescent="0.25">
      <c r="G447" s="38"/>
      <c r="H447" s="38"/>
      <c r="I447" s="38"/>
      <c r="S447"/>
      <c r="T447"/>
      <c r="U447"/>
    </row>
    <row r="448" spans="7:21" x14ac:dyDescent="0.25">
      <c r="G448" s="38"/>
      <c r="H448" s="38"/>
      <c r="I448" s="38"/>
      <c r="S448"/>
      <c r="T448"/>
      <c r="U448"/>
    </row>
    <row r="449" spans="7:21" x14ac:dyDescent="0.25">
      <c r="G449" s="38"/>
      <c r="H449" s="38"/>
      <c r="I449" s="38"/>
      <c r="S449"/>
      <c r="T449"/>
      <c r="U449"/>
    </row>
    <row r="450" spans="7:21" x14ac:dyDescent="0.25">
      <c r="G450" s="38"/>
      <c r="H450" s="38"/>
      <c r="I450" s="38"/>
      <c r="S450"/>
      <c r="T450"/>
      <c r="U450"/>
    </row>
    <row r="451" spans="7:21" x14ac:dyDescent="0.25">
      <c r="G451" s="38"/>
      <c r="H451" s="38"/>
      <c r="I451" s="38"/>
      <c r="S451"/>
      <c r="T451"/>
      <c r="U451"/>
    </row>
    <row r="452" spans="7:21" x14ac:dyDescent="0.25">
      <c r="G452" s="38"/>
      <c r="H452" s="38"/>
      <c r="I452" s="38"/>
      <c r="S452"/>
      <c r="T452"/>
      <c r="U452"/>
    </row>
    <row r="453" spans="7:21" x14ac:dyDescent="0.25">
      <c r="G453" s="38"/>
      <c r="H453" s="38"/>
      <c r="I453" s="38"/>
      <c r="S453"/>
      <c r="T453"/>
      <c r="U453"/>
    </row>
    <row r="454" spans="7:21" x14ac:dyDescent="0.25">
      <c r="G454" s="38"/>
      <c r="H454" s="38"/>
      <c r="I454" s="38"/>
      <c r="S454"/>
      <c r="T454"/>
      <c r="U454"/>
    </row>
    <row r="455" spans="7:21" x14ac:dyDescent="0.25">
      <c r="G455" s="38"/>
      <c r="H455" s="38"/>
      <c r="I455" s="38"/>
      <c r="S455"/>
      <c r="T455"/>
      <c r="U455"/>
    </row>
    <row r="456" spans="7:21" x14ac:dyDescent="0.25">
      <c r="G456" s="38"/>
      <c r="H456" s="38"/>
      <c r="I456" s="38"/>
      <c r="S456"/>
      <c r="T456"/>
      <c r="U456"/>
    </row>
    <row r="457" spans="7:21" x14ac:dyDescent="0.25">
      <c r="G457" s="38"/>
      <c r="H457" s="38"/>
      <c r="I457" s="38"/>
      <c r="S457"/>
      <c r="T457"/>
      <c r="U457"/>
    </row>
    <row r="458" spans="7:21" x14ac:dyDescent="0.25">
      <c r="G458" s="38"/>
      <c r="H458" s="38"/>
      <c r="I458" s="38"/>
      <c r="S458"/>
      <c r="T458"/>
      <c r="U458"/>
    </row>
    <row r="459" spans="7:21" x14ac:dyDescent="0.25">
      <c r="G459" s="38"/>
      <c r="H459" s="38"/>
      <c r="I459" s="38"/>
      <c r="S459"/>
      <c r="T459"/>
      <c r="U459"/>
    </row>
    <row r="460" spans="7:21" x14ac:dyDescent="0.25">
      <c r="G460" s="38"/>
      <c r="H460" s="38"/>
      <c r="I460" s="38"/>
      <c r="S460"/>
      <c r="T460"/>
      <c r="U460"/>
    </row>
    <row r="461" spans="7:21" x14ac:dyDescent="0.25">
      <c r="G461" s="38"/>
      <c r="H461" s="38"/>
      <c r="I461" s="38"/>
      <c r="S461"/>
      <c r="T461"/>
      <c r="U461"/>
    </row>
    <row r="462" spans="7:21" x14ac:dyDescent="0.25">
      <c r="G462" s="38"/>
      <c r="H462" s="38"/>
      <c r="I462" s="38"/>
      <c r="S462"/>
      <c r="T462"/>
      <c r="U462"/>
    </row>
    <row r="463" spans="7:21" x14ac:dyDescent="0.25">
      <c r="G463" s="38"/>
      <c r="H463" s="38"/>
      <c r="I463" s="38"/>
      <c r="S463"/>
      <c r="T463"/>
      <c r="U463"/>
    </row>
    <row r="464" spans="7:21" x14ac:dyDescent="0.25">
      <c r="G464" s="38"/>
      <c r="H464" s="38"/>
      <c r="I464" s="38"/>
      <c r="S464"/>
      <c r="T464"/>
      <c r="U464"/>
    </row>
    <row r="465" spans="7:21" x14ac:dyDescent="0.25">
      <c r="G465" s="38"/>
      <c r="H465" s="38"/>
      <c r="I465" s="38"/>
      <c r="S465"/>
      <c r="T465"/>
      <c r="U465"/>
    </row>
    <row r="466" spans="7:21" x14ac:dyDescent="0.25">
      <c r="G466" s="38"/>
      <c r="H466" s="38"/>
      <c r="I466" s="38"/>
      <c r="S466"/>
      <c r="T466"/>
      <c r="U466"/>
    </row>
    <row r="467" spans="7:21" x14ac:dyDescent="0.25">
      <c r="G467" s="38"/>
      <c r="H467" s="38"/>
      <c r="I467" s="38"/>
      <c r="S467"/>
      <c r="T467"/>
      <c r="U467"/>
    </row>
    <row r="468" spans="7:21" x14ac:dyDescent="0.25">
      <c r="G468" s="38"/>
      <c r="H468" s="38"/>
      <c r="I468" s="38"/>
      <c r="S468"/>
      <c r="T468"/>
      <c r="U468"/>
    </row>
    <row r="469" spans="7:21" x14ac:dyDescent="0.25">
      <c r="G469" s="38"/>
      <c r="H469" s="38"/>
      <c r="I469" s="38"/>
      <c r="S469"/>
      <c r="T469"/>
      <c r="U469"/>
    </row>
    <row r="470" spans="7:21" x14ac:dyDescent="0.25">
      <c r="G470" s="38"/>
      <c r="H470" s="38"/>
      <c r="I470" s="38"/>
      <c r="S470"/>
      <c r="T470"/>
      <c r="U470"/>
    </row>
    <row r="471" spans="7:21" x14ac:dyDescent="0.25">
      <c r="G471" s="38"/>
      <c r="H471" s="38"/>
      <c r="I471" s="38"/>
      <c r="S471"/>
      <c r="T471"/>
      <c r="U471"/>
    </row>
    <row r="472" spans="7:21" x14ac:dyDescent="0.25">
      <c r="G472" s="38"/>
      <c r="H472" s="38"/>
      <c r="I472" s="38"/>
      <c r="S472"/>
      <c r="T472"/>
      <c r="U472"/>
    </row>
    <row r="473" spans="7:21" x14ac:dyDescent="0.25">
      <c r="G473" s="38"/>
      <c r="H473" s="38"/>
      <c r="I473" s="38"/>
      <c r="S473"/>
      <c r="T473"/>
      <c r="U473"/>
    </row>
    <row r="474" spans="7:21" x14ac:dyDescent="0.25">
      <c r="G474" s="38"/>
      <c r="H474" s="38"/>
      <c r="I474" s="38"/>
      <c r="S474"/>
      <c r="T474"/>
      <c r="U474"/>
    </row>
    <row r="475" spans="7:21" x14ac:dyDescent="0.25">
      <c r="G475" s="38"/>
      <c r="H475" s="38"/>
      <c r="I475" s="38"/>
      <c r="S475"/>
      <c r="T475"/>
      <c r="U475"/>
    </row>
    <row r="476" spans="7:21" x14ac:dyDescent="0.25">
      <c r="G476" s="38"/>
      <c r="H476" s="38"/>
      <c r="I476" s="38"/>
      <c r="S476"/>
      <c r="T476"/>
      <c r="U476"/>
    </row>
    <row r="477" spans="7:21" x14ac:dyDescent="0.25">
      <c r="G477" s="38"/>
      <c r="H477" s="38"/>
      <c r="I477" s="38"/>
      <c r="S477"/>
      <c r="T477"/>
      <c r="U477"/>
    </row>
    <row r="478" spans="7:21" x14ac:dyDescent="0.25">
      <c r="G478" s="38"/>
      <c r="H478" s="38"/>
      <c r="I478" s="38"/>
      <c r="S478"/>
      <c r="T478"/>
      <c r="U478"/>
    </row>
    <row r="479" spans="7:21" x14ac:dyDescent="0.25">
      <c r="G479" s="38"/>
      <c r="H479" s="38"/>
      <c r="I479" s="38"/>
      <c r="S479"/>
      <c r="T479"/>
      <c r="U479"/>
    </row>
    <row r="480" spans="7:21" x14ac:dyDescent="0.25">
      <c r="G480" s="38"/>
      <c r="H480" s="38"/>
      <c r="I480" s="38"/>
      <c r="S480"/>
      <c r="T480"/>
      <c r="U480"/>
    </row>
    <row r="481" spans="7:21" x14ac:dyDescent="0.25">
      <c r="G481" s="38"/>
      <c r="H481" s="38"/>
      <c r="I481" s="38"/>
      <c r="S481"/>
      <c r="T481"/>
      <c r="U481"/>
    </row>
    <row r="482" spans="7:21" x14ac:dyDescent="0.25">
      <c r="G482" s="38"/>
      <c r="H482" s="38"/>
      <c r="I482" s="38"/>
      <c r="S482"/>
      <c r="T482"/>
      <c r="U482"/>
    </row>
    <row r="483" spans="7:21" x14ac:dyDescent="0.25">
      <c r="G483" s="38"/>
      <c r="H483" s="38"/>
      <c r="I483" s="38"/>
      <c r="S483"/>
      <c r="T483"/>
      <c r="U483"/>
    </row>
    <row r="484" spans="7:21" x14ac:dyDescent="0.25">
      <c r="G484" s="38"/>
      <c r="H484" s="38"/>
      <c r="I484" s="38"/>
      <c r="S484"/>
      <c r="T484"/>
      <c r="U484"/>
    </row>
    <row r="485" spans="7:21" x14ac:dyDescent="0.25">
      <c r="G485" s="38"/>
      <c r="H485" s="38"/>
      <c r="I485" s="38"/>
      <c r="S485"/>
      <c r="T485"/>
      <c r="U485"/>
    </row>
    <row r="486" spans="7:21" x14ac:dyDescent="0.25">
      <c r="G486" s="38"/>
      <c r="H486" s="38"/>
      <c r="I486" s="38"/>
      <c r="S486"/>
      <c r="T486"/>
      <c r="U486"/>
    </row>
    <row r="487" spans="7:21" x14ac:dyDescent="0.25">
      <c r="G487" s="38"/>
      <c r="H487" s="38"/>
      <c r="I487" s="38"/>
      <c r="S487"/>
      <c r="T487"/>
      <c r="U487"/>
    </row>
    <row r="488" spans="7:21" x14ac:dyDescent="0.25">
      <c r="G488" s="38"/>
      <c r="H488" s="38"/>
      <c r="I488" s="38"/>
      <c r="S488"/>
      <c r="T488"/>
      <c r="U488"/>
    </row>
    <row r="489" spans="7:21" x14ac:dyDescent="0.25">
      <c r="G489" s="38"/>
      <c r="H489" s="38"/>
      <c r="I489" s="38"/>
      <c r="S489"/>
      <c r="T489"/>
      <c r="U489"/>
    </row>
    <row r="490" spans="7:21" x14ac:dyDescent="0.25">
      <c r="G490" s="38"/>
      <c r="H490" s="38"/>
      <c r="I490" s="38"/>
      <c r="S490"/>
      <c r="T490"/>
      <c r="U490"/>
    </row>
    <row r="491" spans="7:21" x14ac:dyDescent="0.25">
      <c r="G491" s="38"/>
      <c r="H491" s="38"/>
      <c r="I491" s="38"/>
      <c r="S491"/>
      <c r="T491"/>
      <c r="U491"/>
    </row>
    <row r="492" spans="7:21" x14ac:dyDescent="0.25">
      <c r="G492" s="38"/>
      <c r="H492" s="38"/>
      <c r="I492" s="38"/>
      <c r="S492"/>
      <c r="T492"/>
      <c r="U492"/>
    </row>
    <row r="493" spans="7:21" x14ac:dyDescent="0.25">
      <c r="G493" s="38"/>
      <c r="H493" s="38"/>
      <c r="I493" s="38"/>
      <c r="S493"/>
      <c r="T493"/>
      <c r="U493"/>
    </row>
    <row r="494" spans="7:21" x14ac:dyDescent="0.25">
      <c r="G494" s="38"/>
      <c r="H494" s="38"/>
      <c r="I494" s="38"/>
      <c r="S494"/>
      <c r="T494"/>
      <c r="U494"/>
    </row>
    <row r="495" spans="7:21" x14ac:dyDescent="0.25">
      <c r="G495" s="38"/>
      <c r="H495" s="38"/>
      <c r="I495" s="38"/>
      <c r="S495"/>
      <c r="T495"/>
      <c r="U495"/>
    </row>
    <row r="496" spans="7:21" x14ac:dyDescent="0.25">
      <c r="G496" s="38"/>
      <c r="H496" s="38"/>
      <c r="I496" s="38"/>
      <c r="S496"/>
      <c r="T496"/>
      <c r="U496"/>
    </row>
    <row r="497" spans="7:21" x14ac:dyDescent="0.25">
      <c r="G497" s="38"/>
      <c r="H497" s="38"/>
      <c r="I497" s="38"/>
      <c r="S497"/>
      <c r="T497"/>
      <c r="U497"/>
    </row>
    <row r="498" spans="7:21" x14ac:dyDescent="0.25">
      <c r="G498" s="38"/>
      <c r="H498" s="38"/>
      <c r="I498" s="38"/>
      <c r="S498"/>
      <c r="T498"/>
      <c r="U498"/>
    </row>
    <row r="499" spans="7:21" x14ac:dyDescent="0.25">
      <c r="G499" s="38"/>
      <c r="H499" s="38"/>
      <c r="I499" s="38"/>
      <c r="S499"/>
      <c r="T499"/>
      <c r="U499"/>
    </row>
    <row r="500" spans="7:21" x14ac:dyDescent="0.25">
      <c r="G500" s="38"/>
      <c r="H500" s="38"/>
      <c r="I500" s="38"/>
      <c r="S500"/>
      <c r="T500"/>
      <c r="U500"/>
    </row>
    <row r="501" spans="7:21" x14ac:dyDescent="0.25">
      <c r="G501" s="38"/>
      <c r="H501" s="38"/>
      <c r="I501" s="38"/>
      <c r="S501"/>
      <c r="T501"/>
      <c r="U501"/>
    </row>
    <row r="502" spans="7:21" x14ac:dyDescent="0.25">
      <c r="G502" s="38"/>
      <c r="H502" s="38"/>
      <c r="I502" s="38"/>
      <c r="S502"/>
      <c r="T502"/>
      <c r="U502"/>
    </row>
    <row r="503" spans="7:21" x14ac:dyDescent="0.25">
      <c r="G503" s="38"/>
      <c r="H503" s="38"/>
      <c r="I503" s="38"/>
      <c r="S503"/>
      <c r="T503"/>
      <c r="U503"/>
    </row>
    <row r="504" spans="7:21" x14ac:dyDescent="0.25">
      <c r="G504" s="38"/>
      <c r="H504" s="38"/>
      <c r="I504" s="38"/>
      <c r="S504"/>
      <c r="T504"/>
      <c r="U504"/>
    </row>
    <row r="505" spans="7:21" x14ac:dyDescent="0.25">
      <c r="G505" s="38"/>
      <c r="H505" s="38"/>
      <c r="I505" s="38"/>
      <c r="S505"/>
      <c r="T505"/>
      <c r="U505"/>
    </row>
    <row r="506" spans="7:21" x14ac:dyDescent="0.25">
      <c r="G506" s="38"/>
      <c r="H506" s="38"/>
      <c r="I506" s="38"/>
      <c r="S506"/>
      <c r="T506"/>
      <c r="U506"/>
    </row>
    <row r="507" spans="7:21" x14ac:dyDescent="0.25">
      <c r="G507" s="38"/>
      <c r="H507" s="38"/>
      <c r="I507" s="38"/>
      <c r="S507"/>
      <c r="T507"/>
      <c r="U507"/>
    </row>
    <row r="508" spans="7:21" x14ac:dyDescent="0.25">
      <c r="G508" s="38"/>
      <c r="H508" s="38"/>
      <c r="I508" s="38"/>
      <c r="S508"/>
      <c r="T508"/>
      <c r="U508"/>
    </row>
    <row r="509" spans="7:21" x14ac:dyDescent="0.25">
      <c r="S509"/>
      <c r="T509"/>
      <c r="U509"/>
    </row>
    <row r="510" spans="7:21" x14ac:dyDescent="0.25">
      <c r="S510"/>
      <c r="T510"/>
      <c r="U510"/>
    </row>
    <row r="511" spans="7:21" x14ac:dyDescent="0.25">
      <c r="S511"/>
      <c r="T511"/>
      <c r="U511"/>
    </row>
    <row r="512" spans="7:21" x14ac:dyDescent="0.25">
      <c r="S512"/>
      <c r="T512"/>
      <c r="U512"/>
    </row>
    <row r="513" spans="19:21" x14ac:dyDescent="0.25">
      <c r="S513"/>
      <c r="T513"/>
      <c r="U513"/>
    </row>
    <row r="514" spans="19:21" x14ac:dyDescent="0.25">
      <c r="S514"/>
      <c r="T514"/>
      <c r="U514"/>
    </row>
    <row r="515" spans="19:21" x14ac:dyDescent="0.25">
      <c r="S515"/>
      <c r="T515"/>
      <c r="U515"/>
    </row>
    <row r="516" spans="19:21" x14ac:dyDescent="0.25">
      <c r="S516"/>
      <c r="T516"/>
      <c r="U516"/>
    </row>
    <row r="517" spans="19:21" x14ac:dyDescent="0.25">
      <c r="S517"/>
      <c r="T517"/>
      <c r="U517"/>
    </row>
    <row r="518" spans="19:21" x14ac:dyDescent="0.25">
      <c r="S518"/>
      <c r="T518"/>
      <c r="U518"/>
    </row>
    <row r="519" spans="19:21" x14ac:dyDescent="0.25">
      <c r="S519"/>
      <c r="T519"/>
      <c r="U519"/>
    </row>
    <row r="520" spans="19:21" x14ac:dyDescent="0.25">
      <c r="S520"/>
      <c r="T520"/>
      <c r="U520"/>
    </row>
    <row r="521" spans="19:21" x14ac:dyDescent="0.25">
      <c r="S521"/>
      <c r="T521"/>
      <c r="U521"/>
    </row>
    <row r="522" spans="19:21" x14ac:dyDescent="0.25">
      <c r="S522"/>
      <c r="T522"/>
      <c r="U522"/>
    </row>
    <row r="523" spans="19:21" x14ac:dyDescent="0.25">
      <c r="S523"/>
      <c r="T523"/>
      <c r="U523"/>
    </row>
    <row r="524" spans="19:21" x14ac:dyDescent="0.25">
      <c r="S524"/>
      <c r="T524"/>
      <c r="U524"/>
    </row>
    <row r="525" spans="19:21" x14ac:dyDescent="0.25">
      <c r="S525"/>
      <c r="T525"/>
      <c r="U525"/>
    </row>
    <row r="526" spans="19:21" x14ac:dyDescent="0.25">
      <c r="S526"/>
      <c r="T526"/>
      <c r="U526"/>
    </row>
    <row r="527" spans="19:21" x14ac:dyDescent="0.25">
      <c r="S527"/>
      <c r="T527"/>
      <c r="U527"/>
    </row>
    <row r="535" spans="17:21" x14ac:dyDescent="0.25">
      <c r="Q535"/>
      <c r="R535"/>
      <c r="S535"/>
      <c r="T535"/>
      <c r="U535"/>
    </row>
    <row r="536" spans="17:21" x14ac:dyDescent="0.25">
      <c r="Q536"/>
      <c r="R536"/>
      <c r="S536"/>
      <c r="T536"/>
      <c r="U536"/>
    </row>
    <row r="537" spans="17:21" x14ac:dyDescent="0.25">
      <c r="Q537"/>
      <c r="R537"/>
      <c r="S537"/>
      <c r="T537"/>
      <c r="U537"/>
    </row>
    <row r="538" spans="17:21" x14ac:dyDescent="0.25">
      <c r="Q538"/>
      <c r="R538"/>
      <c r="S538"/>
      <c r="T538"/>
      <c r="U538"/>
    </row>
    <row r="539" spans="17:21" x14ac:dyDescent="0.25">
      <c r="Q539"/>
      <c r="R539"/>
      <c r="S539"/>
      <c r="T539"/>
      <c r="U539"/>
    </row>
    <row r="540" spans="17:21" x14ac:dyDescent="0.25">
      <c r="Q540"/>
      <c r="R540"/>
      <c r="S540"/>
      <c r="T540"/>
      <c r="U540"/>
    </row>
    <row r="541" spans="17:21" x14ac:dyDescent="0.25">
      <c r="Q541"/>
      <c r="R541"/>
      <c r="S541"/>
      <c r="T541"/>
      <c r="U541"/>
    </row>
    <row r="542" spans="17:21" x14ac:dyDescent="0.25">
      <c r="Q542"/>
      <c r="R542"/>
      <c r="S542"/>
      <c r="T542"/>
      <c r="U542"/>
    </row>
    <row r="543" spans="17:21" x14ac:dyDescent="0.25">
      <c r="Q543"/>
      <c r="R543"/>
      <c r="S543"/>
      <c r="T543"/>
      <c r="U543"/>
    </row>
    <row r="544" spans="17:21" x14ac:dyDescent="0.25">
      <c r="Q544"/>
      <c r="R544"/>
      <c r="S544"/>
      <c r="T544"/>
      <c r="U544"/>
    </row>
    <row r="545" spans="17:21" x14ac:dyDescent="0.25">
      <c r="Q545"/>
      <c r="R545"/>
      <c r="S545"/>
      <c r="T545"/>
      <c r="U545"/>
    </row>
    <row r="546" spans="17:21" x14ac:dyDescent="0.25">
      <c r="Q546"/>
      <c r="R546"/>
      <c r="S546"/>
      <c r="T546"/>
      <c r="U546"/>
    </row>
    <row r="547" spans="17:21" x14ac:dyDescent="0.25">
      <c r="Q547"/>
      <c r="R547"/>
      <c r="S547"/>
      <c r="T547"/>
      <c r="U547"/>
    </row>
    <row r="548" spans="17:21" x14ac:dyDescent="0.25">
      <c r="Q548"/>
      <c r="R548"/>
      <c r="S548"/>
      <c r="T548"/>
      <c r="U548"/>
    </row>
    <row r="549" spans="17:21" x14ac:dyDescent="0.25">
      <c r="Q549"/>
      <c r="R549"/>
      <c r="S549"/>
      <c r="T549"/>
      <c r="U549"/>
    </row>
    <row r="550" spans="17:21" x14ac:dyDescent="0.25">
      <c r="Q550"/>
      <c r="R550"/>
      <c r="S550"/>
      <c r="T550"/>
      <c r="U550"/>
    </row>
    <row r="551" spans="17:21" x14ac:dyDescent="0.25">
      <c r="Q551"/>
      <c r="R551"/>
      <c r="S551"/>
      <c r="T551"/>
      <c r="U551"/>
    </row>
    <row r="552" spans="17:21" x14ac:dyDescent="0.25">
      <c r="Q552"/>
      <c r="R552"/>
      <c r="S552"/>
      <c r="T552"/>
      <c r="U552"/>
    </row>
    <row r="553" spans="17:21" x14ac:dyDescent="0.25">
      <c r="Q553"/>
      <c r="R553"/>
      <c r="S553"/>
      <c r="T553"/>
      <c r="U553"/>
    </row>
    <row r="554" spans="17:21" x14ac:dyDescent="0.25">
      <c r="Q554"/>
      <c r="R554"/>
      <c r="S554"/>
      <c r="T554"/>
      <c r="U554"/>
    </row>
    <row r="555" spans="17:21" x14ac:dyDescent="0.25">
      <c r="Q555"/>
      <c r="R555"/>
      <c r="S555"/>
      <c r="T555"/>
      <c r="U555"/>
    </row>
    <row r="556" spans="17:21" x14ac:dyDescent="0.25">
      <c r="Q556"/>
      <c r="R556"/>
      <c r="S556"/>
      <c r="T556"/>
      <c r="U556"/>
    </row>
    <row r="557" spans="17:21" x14ac:dyDescent="0.25">
      <c r="Q557"/>
      <c r="R557"/>
      <c r="S557"/>
      <c r="T557"/>
      <c r="U557"/>
    </row>
  </sheetData>
  <sortState xmlns:xlrd2="http://schemas.microsoft.com/office/spreadsheetml/2017/richdata2" ref="A4:F28">
    <sortCondition ref="F4:F28"/>
  </sortState>
  <mergeCells count="7">
    <mergeCell ref="K18:O18"/>
    <mergeCell ref="A1:I1"/>
    <mergeCell ref="K1:O1"/>
    <mergeCell ref="B2:E2"/>
    <mergeCell ref="F2:I2"/>
    <mergeCell ref="L2:O2"/>
    <mergeCell ref="K12:O1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2BA5-F87A-4663-BC57-19CA5F2C18D3}">
  <dimension ref="A1:Q557"/>
  <sheetViews>
    <sheetView showGridLines="0" topLeftCell="E1" workbookViewId="0">
      <selection activeCell="L31" sqref="L31"/>
    </sheetView>
  </sheetViews>
  <sheetFormatPr defaultRowHeight="15" x14ac:dyDescent="0.25"/>
  <cols>
    <col min="1" max="2" width="12.7109375" style="2" customWidth="1"/>
    <col min="3" max="5" width="10.7109375" style="2" customWidth="1"/>
    <col min="6" max="6" width="5" style="2" customWidth="1"/>
    <col min="7" max="7" width="15.7109375" style="2" customWidth="1"/>
    <col min="8" max="11" width="9.7109375" style="2" customWidth="1"/>
    <col min="12" max="12" width="9.140625" style="2"/>
    <col min="13" max="17" width="9.140625" style="1"/>
  </cols>
  <sheetData>
    <row r="1" spans="1:17" x14ac:dyDescent="0.25">
      <c r="A1" s="65" t="s">
        <v>31</v>
      </c>
      <c r="B1" s="66"/>
      <c r="C1" s="66"/>
      <c r="D1" s="66"/>
      <c r="E1" s="67"/>
      <c r="G1" s="65" t="s">
        <v>50</v>
      </c>
      <c r="H1" s="66"/>
      <c r="I1" s="66"/>
      <c r="J1" s="66"/>
      <c r="K1" s="67"/>
      <c r="Q1"/>
    </row>
    <row r="2" spans="1:17" x14ac:dyDescent="0.25">
      <c r="A2" s="35"/>
      <c r="B2" s="68" t="s">
        <v>59</v>
      </c>
      <c r="C2" s="68"/>
      <c r="D2" s="68"/>
      <c r="E2" s="69"/>
      <c r="G2" s="35"/>
      <c r="H2" s="68" t="s">
        <v>59</v>
      </c>
      <c r="I2" s="68"/>
      <c r="J2" s="68"/>
      <c r="K2" s="69"/>
      <c r="O2"/>
      <c r="P2"/>
      <c r="Q2"/>
    </row>
    <row r="3" spans="1:17" x14ac:dyDescent="0.25">
      <c r="A3" s="30" t="s">
        <v>0</v>
      </c>
      <c r="B3" s="28" t="s">
        <v>2</v>
      </c>
      <c r="C3" s="28" t="s">
        <v>20</v>
      </c>
      <c r="D3" s="28" t="s">
        <v>1</v>
      </c>
      <c r="E3" s="31" t="s">
        <v>65</v>
      </c>
      <c r="G3" s="30" t="s">
        <v>51</v>
      </c>
      <c r="H3" s="28" t="s">
        <v>2</v>
      </c>
      <c r="I3" s="28" t="s">
        <v>20</v>
      </c>
      <c r="J3" s="28" t="s">
        <v>1</v>
      </c>
      <c r="K3" s="31" t="s">
        <v>65</v>
      </c>
      <c r="O3"/>
      <c r="P3"/>
      <c r="Q3"/>
    </row>
    <row r="4" spans="1:17" x14ac:dyDescent="0.25">
      <c r="A4" s="4">
        <v>39080</v>
      </c>
      <c r="B4" s="5"/>
      <c r="C4" s="6"/>
      <c r="D4" s="6"/>
      <c r="E4" s="6"/>
      <c r="G4" s="25" t="s">
        <v>5</v>
      </c>
      <c r="H4" s="2">
        <f>COUNT(B$4:B$27)</f>
        <v>23</v>
      </c>
      <c r="I4" s="2">
        <f>COUNT(C$5:C$507)</f>
        <v>23</v>
      </c>
      <c r="J4" s="2">
        <f>COUNT(D$5:D$507)</f>
        <v>23</v>
      </c>
      <c r="K4" s="2">
        <f>COUNT(E$5:E$507)</f>
        <v>23</v>
      </c>
      <c r="O4"/>
      <c r="P4"/>
      <c r="Q4"/>
    </row>
    <row r="5" spans="1:17" x14ac:dyDescent="0.25">
      <c r="A5" s="4">
        <v>39113</v>
      </c>
      <c r="B5" s="38">
        <v>-3.1670541340214034E-2</v>
      </c>
      <c r="C5" s="38">
        <v>7.9326130599051081E-2</v>
      </c>
      <c r="D5" s="38">
        <v>3.2941186495854057E-2</v>
      </c>
      <c r="E5" s="38">
        <v>1.500940710341604E-2</v>
      </c>
      <c r="G5" s="2" t="s">
        <v>4</v>
      </c>
      <c r="H5" s="46">
        <f>AVERAGE(B$4:B$27)</f>
        <v>-2.094939020559938E-2</v>
      </c>
      <c r="I5" s="46">
        <f>AVERAGE(C$4:C$27)</f>
        <v>-1.4039871871916408E-2</v>
      </c>
      <c r="J5" s="46">
        <f>AVERAGE(D$4:D$27)</f>
        <v>-9.5319263840279791E-3</v>
      </c>
      <c r="K5" s="46">
        <f>AVERAGE(E$4:E$27)</f>
        <v>-9.7675108634204515E-3</v>
      </c>
      <c r="O5"/>
      <c r="P5"/>
      <c r="Q5"/>
    </row>
    <row r="6" spans="1:17" x14ac:dyDescent="0.25">
      <c r="A6" s="4">
        <v>39141</v>
      </c>
      <c r="B6" s="38">
        <v>-2.4255675411587917E-2</v>
      </c>
      <c r="C6" s="38">
        <v>-2.7432964765625244E-2</v>
      </c>
      <c r="D6" s="38">
        <v>-8.7763996737860797E-2</v>
      </c>
      <c r="E6" s="38">
        <v>-1.9755043498669949E-2</v>
      </c>
      <c r="G6" s="2" t="s">
        <v>45</v>
      </c>
      <c r="H6" s="46">
        <f>STDEV(B$4:B$27)</f>
        <v>6.2991555027862467E-2</v>
      </c>
      <c r="I6" s="46">
        <f>STDEV(C$4:C$27)</f>
        <v>0.14973200341783788</v>
      </c>
      <c r="J6" s="46">
        <f>STDEV(D$4:D$27)</f>
        <v>7.8913075539807156E-2</v>
      </c>
      <c r="K6" s="46">
        <f>STDEV(E$4:E$27)</f>
        <v>4.0634787875164648E-2</v>
      </c>
      <c r="O6"/>
      <c r="P6"/>
      <c r="Q6"/>
    </row>
    <row r="7" spans="1:17" x14ac:dyDescent="0.25">
      <c r="A7" s="4">
        <v>39171</v>
      </c>
      <c r="B7" s="38">
        <v>1.2808155625087091E-2</v>
      </c>
      <c r="C7" s="38">
        <v>-2.5310600730346551E-3</v>
      </c>
      <c r="D7" s="38">
        <v>-1.0706802235152062E-2</v>
      </c>
      <c r="E7" s="38">
        <v>1.1124683389993393E-2</v>
      </c>
      <c r="G7" s="2" t="s">
        <v>46</v>
      </c>
      <c r="H7" s="46">
        <f>SKEW(B$4:B$27)</f>
        <v>-2.0470600906293067E-2</v>
      </c>
      <c r="I7" s="46">
        <f>SKEW(C$4:C$27)</f>
        <v>0.33218029905544261</v>
      </c>
      <c r="J7" s="46">
        <f>SKEW(D$4:D$27)</f>
        <v>0.71706269308740245</v>
      </c>
      <c r="K7" s="46">
        <f>SKEW(E$4:E$27)</f>
        <v>-0.6834413727995684</v>
      </c>
      <c r="O7"/>
      <c r="P7"/>
      <c r="Q7"/>
    </row>
    <row r="8" spans="1:17" x14ac:dyDescent="0.25">
      <c r="A8" s="4">
        <v>39202</v>
      </c>
      <c r="B8" s="38">
        <v>4.1545989969310457E-2</v>
      </c>
      <c r="C8" s="38">
        <v>1.8828618125758777E-2</v>
      </c>
      <c r="D8" s="38">
        <v>7.1644294809638978E-2</v>
      </c>
      <c r="E8" s="38">
        <v>4.3340138352193004E-2</v>
      </c>
      <c r="G8" s="2" t="s">
        <v>47</v>
      </c>
      <c r="H8" s="46">
        <f>MIN(B$4:B$27)</f>
        <v>-0.12958009618112218</v>
      </c>
      <c r="I8" s="46">
        <f>MIN(C$4:C$27)</f>
        <v>-0.34623206506679066</v>
      </c>
      <c r="J8" s="46">
        <f>MIN(D$4:D$27)</f>
        <v>-0.17720197078894009</v>
      </c>
      <c r="K8" s="46">
        <f>MIN(E$4:E$27)</f>
        <v>-9.332832286906112E-2</v>
      </c>
      <c r="O8"/>
      <c r="P8"/>
      <c r="Q8"/>
    </row>
    <row r="9" spans="1:17" x14ac:dyDescent="0.25">
      <c r="A9" s="4">
        <v>39233</v>
      </c>
      <c r="B9" s="38">
        <v>1.9343700515688064E-2</v>
      </c>
      <c r="C9" s="38">
        <v>3.6637809015938452E-2</v>
      </c>
      <c r="D9" s="38">
        <v>2.7975912976646436E-2</v>
      </c>
      <c r="E9" s="38">
        <v>3.4302619696898642E-2</v>
      </c>
      <c r="G9" s="2" t="s">
        <v>48</v>
      </c>
      <c r="H9" s="46">
        <f>MEDIAN(B$4:B$27)</f>
        <v>-2.3927234788087663E-2</v>
      </c>
      <c r="I9" s="46">
        <f>MEDIAN(C$4:C$27)</f>
        <v>-1.3460090086341168E-2</v>
      </c>
      <c r="J9" s="46">
        <f>MEDIAN(D$4:D$27)</f>
        <v>-1.0706802235152062E-2</v>
      </c>
      <c r="K9" s="46">
        <f>MEDIAN(E$4:E$27)</f>
        <v>-4.3288249350118746E-3</v>
      </c>
      <c r="O9"/>
      <c r="P9"/>
      <c r="Q9"/>
    </row>
    <row r="10" spans="1:17" x14ac:dyDescent="0.25">
      <c r="A10" s="4">
        <v>39262</v>
      </c>
      <c r="B10" s="38">
        <v>2.564703307573701E-2</v>
      </c>
      <c r="C10" s="38">
        <v>0.12177160762330769</v>
      </c>
      <c r="D10" s="38">
        <v>-4.0567589168923043E-2</v>
      </c>
      <c r="E10" s="38">
        <v>-1.6751876047834551E-2</v>
      </c>
      <c r="G10" s="2" t="s">
        <v>49</v>
      </c>
      <c r="H10" s="46">
        <f>MAX(B$4:B$27)</f>
        <v>0.11044638926137949</v>
      </c>
      <c r="I10" s="46">
        <f>MAX(C$4:C$27)</f>
        <v>0.36744985304083827</v>
      </c>
      <c r="J10" s="46">
        <f>MAX(D$4:D$27)</f>
        <v>0.22273647045440165</v>
      </c>
      <c r="K10" s="46">
        <f>MAX(E$4:E$27)</f>
        <v>4.7553103579378149E-2</v>
      </c>
      <c r="O10"/>
      <c r="P10"/>
      <c r="Q10"/>
    </row>
    <row r="11" spans="1:17" x14ac:dyDescent="0.25">
      <c r="A11" s="4">
        <v>39294</v>
      </c>
      <c r="B11" s="38">
        <v>1.2461624437717969E-2</v>
      </c>
      <c r="C11" s="38">
        <v>-0.10159168893625656</v>
      </c>
      <c r="D11" s="38">
        <v>-1.6421825248601425E-2</v>
      </c>
      <c r="E11" s="38">
        <v>-3.1496956379769354E-2</v>
      </c>
      <c r="H11" s="46"/>
      <c r="I11" s="46"/>
      <c r="J11" s="46"/>
      <c r="K11" s="46"/>
      <c r="O11"/>
      <c r="P11"/>
      <c r="Q11"/>
    </row>
    <row r="12" spans="1:17" x14ac:dyDescent="0.25">
      <c r="A12" s="4">
        <v>39325</v>
      </c>
      <c r="B12" s="38">
        <v>2.8339644726928935E-3</v>
      </c>
      <c r="C12" s="38">
        <v>-8.5841476583060863E-2</v>
      </c>
      <c r="D12" s="38">
        <v>-5.4776962670600622E-3</v>
      </c>
      <c r="E12" s="38">
        <v>1.487719807619968E-2</v>
      </c>
      <c r="G12" s="65" t="s">
        <v>66</v>
      </c>
      <c r="H12" s="66"/>
      <c r="I12" s="66"/>
      <c r="J12" s="66"/>
      <c r="K12" s="67"/>
      <c r="O12"/>
      <c r="P12"/>
      <c r="Q12"/>
    </row>
    <row r="13" spans="1:17" x14ac:dyDescent="0.25">
      <c r="A13" s="4">
        <v>39353</v>
      </c>
      <c r="B13" s="38">
        <v>6.9823926093798047E-2</v>
      </c>
      <c r="C13" s="38">
        <v>8.348325271673325E-2</v>
      </c>
      <c r="D13" s="38">
        <v>2.5091385319560636E-2</v>
      </c>
      <c r="E13" s="38">
        <v>3.671793754515465E-2</v>
      </c>
      <c r="G13" s="30" t="s">
        <v>51</v>
      </c>
      <c r="H13" s="28" t="s">
        <v>2</v>
      </c>
      <c r="I13" s="28" t="s">
        <v>20</v>
      </c>
      <c r="J13" s="28" t="s">
        <v>1</v>
      </c>
      <c r="K13" s="31" t="s">
        <v>65</v>
      </c>
      <c r="O13"/>
      <c r="P13"/>
      <c r="Q13"/>
    </row>
    <row r="14" spans="1:17" x14ac:dyDescent="0.25">
      <c r="A14" s="4">
        <v>39386</v>
      </c>
      <c r="B14" s="38">
        <v>-5.8135395519095063E-3</v>
      </c>
      <c r="C14" s="38">
        <v>4.3787215617916653E-2</v>
      </c>
      <c r="D14" s="38">
        <v>0.22273647045440165</v>
      </c>
      <c r="E14" s="38">
        <v>1.5781954751396144E-2</v>
      </c>
      <c r="G14" s="2" t="s">
        <v>34</v>
      </c>
      <c r="H14" s="27">
        <f>EXP(H5*H4)-1</f>
        <v>-0.38235163660323979</v>
      </c>
      <c r="I14" s="27">
        <f>EXP(I5*I4)-1</f>
        <v>-0.27596609172132724</v>
      </c>
      <c r="J14" s="27">
        <f>EXP(J5*J4)-1</f>
        <v>-0.19686648356441261</v>
      </c>
      <c r="K14" s="27">
        <f>EXP(K5*K4)-1</f>
        <v>-0.20120644822162659</v>
      </c>
      <c r="O14"/>
      <c r="P14"/>
      <c r="Q14"/>
    </row>
    <row r="15" spans="1:17" x14ac:dyDescent="0.25">
      <c r="A15" s="4">
        <v>39416</v>
      </c>
      <c r="B15" s="38">
        <v>-7.2278662768655813E-2</v>
      </c>
      <c r="C15" s="38">
        <v>-0.16643744334072846</v>
      </c>
      <c r="D15" s="38">
        <v>-8.805681468243183E-2</v>
      </c>
      <c r="E15" s="38">
        <v>-4.2707622273708348E-2</v>
      </c>
      <c r="G15" s="2" t="s">
        <v>57</v>
      </c>
      <c r="H15" s="27">
        <f>EXP(H5*12)-1</f>
        <v>-0.22228308420795029</v>
      </c>
      <c r="I15" s="27">
        <f t="shared" ref="I15:K15" si="0">EXP(I5*12)-1</f>
        <v>-0.15505053864674401</v>
      </c>
      <c r="J15" s="27">
        <f t="shared" si="0"/>
        <v>-0.10808381748570273</v>
      </c>
      <c r="K15" s="27">
        <f t="shared" si="0"/>
        <v>-0.11060171605607017</v>
      </c>
      <c r="O15"/>
      <c r="P15"/>
      <c r="Q15"/>
    </row>
    <row r="16" spans="1:17" x14ac:dyDescent="0.25">
      <c r="A16" s="4">
        <v>39447</v>
      </c>
      <c r="B16" s="38">
        <v>-2.3927234788087663E-2</v>
      </c>
      <c r="C16" s="38">
        <v>-0.10966300526715513</v>
      </c>
      <c r="D16" s="38">
        <v>5.781963474422723E-2</v>
      </c>
      <c r="E16" s="38">
        <v>-6.961141369419368E-3</v>
      </c>
      <c r="G16" s="2" t="s">
        <v>58</v>
      </c>
      <c r="H16" s="47">
        <f>H6*SQRT(12)</f>
        <v>0.21820914751205711</v>
      </c>
      <c r="I16" s="47">
        <f t="shared" ref="I16:K16" si="1">I6*SQRT(12)</f>
        <v>0.51868687487754395</v>
      </c>
      <c r="J16" s="47">
        <f t="shared" si="1"/>
        <v>0.27336291243293359</v>
      </c>
      <c r="K16" s="47">
        <f t="shared" si="1"/>
        <v>0.14076303430913789</v>
      </c>
      <c r="O16"/>
      <c r="P16"/>
      <c r="Q16"/>
    </row>
    <row r="17" spans="1:17" x14ac:dyDescent="0.25">
      <c r="A17" s="4">
        <v>39478</v>
      </c>
      <c r="B17" s="38">
        <v>-4.7227153141108598E-2</v>
      </c>
      <c r="C17" s="38">
        <v>-1.3460090086341168E-2</v>
      </c>
      <c r="D17" s="38">
        <v>-8.8033320870474011E-2</v>
      </c>
      <c r="E17" s="38">
        <v>-6.1855199630043295E-2</v>
      </c>
      <c r="O17"/>
      <c r="P17"/>
      <c r="Q17"/>
    </row>
    <row r="18" spans="1:17" x14ac:dyDescent="0.25">
      <c r="A18" s="4">
        <v>39507</v>
      </c>
      <c r="B18" s="38">
        <v>-5.5680118475758246E-2</v>
      </c>
      <c r="C18" s="38">
        <v>-1.6708707176160797E-2</v>
      </c>
      <c r="D18" s="38">
        <v>-0.17720197078894009</v>
      </c>
      <c r="E18" s="38">
        <v>-3.3022332899474989E-2</v>
      </c>
      <c r="G18" s="65" t="s">
        <v>67</v>
      </c>
      <c r="H18" s="66"/>
      <c r="I18" s="66"/>
      <c r="J18" s="66"/>
      <c r="K18" s="67"/>
      <c r="O18"/>
      <c r="P18"/>
      <c r="Q18"/>
    </row>
    <row r="19" spans="1:17" x14ac:dyDescent="0.25">
      <c r="A19" s="4">
        <v>39538</v>
      </c>
      <c r="B19" s="38">
        <v>0.11044638926137949</v>
      </c>
      <c r="C19" s="38">
        <v>-0.1324318968100161</v>
      </c>
      <c r="D19" s="38">
        <v>4.2471335833415544E-2</v>
      </c>
      <c r="E19" s="38">
        <v>-4.3288249350118746E-3</v>
      </c>
      <c r="G19" s="51"/>
      <c r="H19" s="53" t="s">
        <v>2</v>
      </c>
      <c r="I19" s="53" t="s">
        <v>20</v>
      </c>
      <c r="J19" s="53" t="s">
        <v>1</v>
      </c>
      <c r="K19" s="53" t="s">
        <v>65</v>
      </c>
      <c r="O19"/>
      <c r="P19"/>
      <c r="Q19"/>
    </row>
    <row r="20" spans="1:17" x14ac:dyDescent="0.25">
      <c r="A20" s="4">
        <v>39568</v>
      </c>
      <c r="B20" s="38">
        <v>-0.12381312361638233</v>
      </c>
      <c r="C20" s="38">
        <v>0.36744985304083827</v>
      </c>
      <c r="D20" s="38">
        <v>4.9210355936581017E-3</v>
      </c>
      <c r="E20" s="38">
        <v>4.7553103579378149E-2</v>
      </c>
      <c r="G20" s="52" t="s">
        <v>2</v>
      </c>
      <c r="H20" s="54">
        <v>1</v>
      </c>
      <c r="I20" s="55"/>
      <c r="J20" s="55"/>
      <c r="K20" s="55"/>
      <c r="O20"/>
      <c r="P20"/>
      <c r="Q20"/>
    </row>
    <row r="21" spans="1:17" x14ac:dyDescent="0.25">
      <c r="A21" s="4">
        <v>39598</v>
      </c>
      <c r="B21" s="38">
        <v>-6.2460878451104269E-2</v>
      </c>
      <c r="C21" s="38">
        <v>-0.19449675882518255</v>
      </c>
      <c r="D21" s="38">
        <v>-3.3504410801355189E-3</v>
      </c>
      <c r="E21" s="38">
        <v>1.2870389039602451E-2</v>
      </c>
      <c r="G21" s="52" t="s">
        <v>20</v>
      </c>
      <c r="H21" s="56">
        <v>-9.3761875051660046E-2</v>
      </c>
      <c r="I21" s="55">
        <v>1</v>
      </c>
      <c r="J21" s="55"/>
      <c r="K21" s="55"/>
      <c r="O21"/>
      <c r="P21"/>
      <c r="Q21"/>
    </row>
    <row r="22" spans="1:17" x14ac:dyDescent="0.25">
      <c r="A22" s="4">
        <v>39629</v>
      </c>
      <c r="B22" s="38">
        <v>-0.12958009618112218</v>
      </c>
      <c r="C22" s="38">
        <v>-0.34623206506679066</v>
      </c>
      <c r="D22" s="38">
        <v>-2.901842039365304E-2</v>
      </c>
      <c r="E22" s="38">
        <v>-8.8071622913463474E-2</v>
      </c>
      <c r="G22" s="52" t="s">
        <v>1</v>
      </c>
      <c r="H22" s="56">
        <v>0.33870686537944206</v>
      </c>
      <c r="I22" s="57">
        <v>4.651899923959215E-2</v>
      </c>
      <c r="J22" s="55">
        <v>1</v>
      </c>
      <c r="K22" s="55"/>
      <c r="O22"/>
      <c r="P22"/>
      <c r="Q22"/>
    </row>
    <row r="23" spans="1:17" x14ac:dyDescent="0.25">
      <c r="A23" s="4">
        <v>39660</v>
      </c>
      <c r="B23" s="38">
        <v>5.8220795099044119E-2</v>
      </c>
      <c r="C23" s="38">
        <v>-2.0806945899526515E-3</v>
      </c>
      <c r="D23" s="38">
        <v>-6.72809988354513E-2</v>
      </c>
      <c r="E23" s="38">
        <v>-8.4432488850869451E-3</v>
      </c>
      <c r="G23" s="52" t="s">
        <v>65</v>
      </c>
      <c r="H23" s="56">
        <v>0.50192060788427861</v>
      </c>
      <c r="I23" s="57">
        <v>0.20302655536586167</v>
      </c>
      <c r="J23" s="57">
        <v>0.52215982139808903</v>
      </c>
      <c r="K23" s="55">
        <v>1</v>
      </c>
      <c r="O23"/>
      <c r="P23"/>
      <c r="Q23"/>
    </row>
    <row r="24" spans="1:17" x14ac:dyDescent="0.25">
      <c r="A24" s="4">
        <v>39689</v>
      </c>
      <c r="B24" s="38">
        <v>-6.7392686379036861E-3</v>
      </c>
      <c r="C24" s="38">
        <v>-7.3460955938301292E-2</v>
      </c>
      <c r="D24" s="38">
        <v>6.3269983513250153E-2</v>
      </c>
      <c r="E24" s="38">
        <v>1.4362284571044076E-2</v>
      </c>
      <c r="O24"/>
      <c r="P24"/>
      <c r="Q24"/>
    </row>
    <row r="25" spans="1:17" x14ac:dyDescent="0.25">
      <c r="A25" s="4">
        <v>39721</v>
      </c>
      <c r="B25" s="38">
        <v>-8.4663581568519788E-2</v>
      </c>
      <c r="C25" s="38">
        <v>0.15350524994777456</v>
      </c>
      <c r="D25" s="38">
        <v>-2.2231553491120885E-2</v>
      </c>
      <c r="E25" s="38">
        <v>-9.332832286906112E-2</v>
      </c>
      <c r="L25" s="1"/>
      <c r="M25"/>
      <c r="N25"/>
      <c r="O25"/>
      <c r="P25"/>
      <c r="Q25"/>
    </row>
    <row r="26" spans="1:17" x14ac:dyDescent="0.25">
      <c r="A26" s="4">
        <v>39780</v>
      </c>
      <c r="B26" s="38">
        <v>-0.12776412314018634</v>
      </c>
      <c r="C26" s="38">
        <v>0.20563444087484145</v>
      </c>
      <c r="D26" s="38">
        <v>-9.2654648703518167E-2</v>
      </c>
      <c r="E26" s="38">
        <v>-7.4456190889272245E-2</v>
      </c>
      <c r="H26" s="1"/>
      <c r="I26" s="1"/>
      <c r="J26" s="1"/>
      <c r="K26" s="1"/>
      <c r="L26" s="1"/>
      <c r="M26"/>
      <c r="N26"/>
      <c r="O26"/>
      <c r="P26"/>
      <c r="Q26"/>
    </row>
    <row r="27" spans="1:17" x14ac:dyDescent="0.25">
      <c r="A27" s="4">
        <v>39813</v>
      </c>
      <c r="B27" s="38">
        <v>-3.9093556206700471E-2</v>
      </c>
      <c r="C27" s="38">
        <v>-0.16097242315763144</v>
      </c>
      <c r="D27" s="38">
        <v>-3.9339468069974098E-2</v>
      </c>
      <c r="E27" s="38">
        <v>1.0585916626868853E-2</v>
      </c>
      <c r="H27" s="1"/>
      <c r="I27" s="1"/>
      <c r="J27" s="1"/>
      <c r="K27" s="1"/>
      <c r="L27" s="1"/>
      <c r="M27"/>
      <c r="N27"/>
      <c r="O27"/>
      <c r="P27"/>
      <c r="Q27"/>
    </row>
    <row r="28" spans="1:17" x14ac:dyDescent="0.25">
      <c r="A28" s="10"/>
      <c r="B28" s="7"/>
      <c r="C28" s="38"/>
      <c r="D28" s="38"/>
      <c r="E28" s="38"/>
      <c r="H28" s="1"/>
      <c r="I28" s="1"/>
      <c r="J28" s="1"/>
      <c r="K28" s="1"/>
      <c r="L28" s="1"/>
      <c r="M28"/>
      <c r="N28"/>
      <c r="O28"/>
      <c r="P28"/>
      <c r="Q28"/>
    </row>
    <row r="29" spans="1:17" x14ac:dyDescent="0.25">
      <c r="A29" s="41"/>
      <c r="B29" s="7"/>
      <c r="C29" s="38"/>
      <c r="D29" s="38"/>
      <c r="E29" s="38"/>
      <c r="H29" s="1"/>
      <c r="I29" s="1"/>
      <c r="J29" s="1"/>
      <c r="K29" s="1"/>
      <c r="L29" s="1"/>
      <c r="M29"/>
      <c r="N29"/>
      <c r="O29"/>
      <c r="P29"/>
      <c r="Q29"/>
    </row>
    <row r="30" spans="1:17" x14ac:dyDescent="0.25">
      <c r="A30" s="41"/>
      <c r="B30" s="7"/>
      <c r="C30" s="38"/>
      <c r="D30" s="38"/>
      <c r="E30" s="38"/>
      <c r="H30" s="1"/>
      <c r="I30" s="1"/>
      <c r="J30" s="1"/>
      <c r="K30" s="1"/>
      <c r="L30" s="1"/>
      <c r="M30"/>
      <c r="N30"/>
      <c r="O30"/>
      <c r="P30"/>
      <c r="Q30"/>
    </row>
    <row r="31" spans="1:17" x14ac:dyDescent="0.25">
      <c r="A31" s="42"/>
      <c r="B31" s="7"/>
      <c r="C31" s="38"/>
      <c r="D31" s="38"/>
      <c r="E31" s="38"/>
      <c r="H31" s="1"/>
      <c r="I31" s="1"/>
      <c r="J31" s="1"/>
      <c r="K31" s="1"/>
      <c r="L31" s="1"/>
      <c r="M31"/>
      <c r="N31"/>
      <c r="O31"/>
      <c r="P31"/>
      <c r="Q31"/>
    </row>
    <row r="32" spans="1:17" x14ac:dyDescent="0.25">
      <c r="A32" s="24"/>
      <c r="B32" s="7"/>
      <c r="C32" s="38"/>
      <c r="D32" s="38"/>
      <c r="E32" s="38"/>
      <c r="H32" s="1"/>
      <c r="I32" s="1"/>
      <c r="J32" s="1"/>
      <c r="K32" s="1"/>
      <c r="L32" s="1"/>
      <c r="M32"/>
      <c r="N32"/>
      <c r="O32"/>
      <c r="P32"/>
      <c r="Q32"/>
    </row>
    <row r="33" spans="1:17" x14ac:dyDescent="0.25">
      <c r="A33" s="24"/>
      <c r="B33" s="7"/>
      <c r="C33" s="38"/>
      <c r="D33" s="38"/>
      <c r="E33" s="38"/>
      <c r="H33" s="1"/>
      <c r="I33" s="1"/>
      <c r="J33" s="1"/>
      <c r="K33" s="1"/>
      <c r="L33" s="1"/>
      <c r="M33"/>
      <c r="N33"/>
      <c r="O33"/>
      <c r="P33"/>
      <c r="Q33"/>
    </row>
    <row r="34" spans="1:17" x14ac:dyDescent="0.25">
      <c r="A34" s="43"/>
      <c r="B34" s="7"/>
      <c r="C34" s="38"/>
      <c r="D34" s="38"/>
      <c r="E34" s="38"/>
      <c r="H34" s="1"/>
      <c r="I34" s="1"/>
      <c r="J34" s="1"/>
      <c r="K34" s="1"/>
      <c r="L34" s="1"/>
      <c r="M34"/>
      <c r="N34"/>
      <c r="O34"/>
      <c r="P34"/>
      <c r="Q34"/>
    </row>
    <row r="35" spans="1:17" x14ac:dyDescent="0.25">
      <c r="A35" s="24"/>
      <c r="B35" s="7"/>
      <c r="C35" s="38"/>
      <c r="D35" s="38"/>
      <c r="E35" s="38"/>
      <c r="H35" s="1"/>
      <c r="I35" s="1"/>
      <c r="J35" s="1"/>
      <c r="K35" s="1"/>
      <c r="L35" s="1"/>
      <c r="M35"/>
      <c r="N35"/>
      <c r="O35"/>
      <c r="P35"/>
      <c r="Q35"/>
    </row>
    <row r="36" spans="1:17" x14ac:dyDescent="0.25">
      <c r="A36" s="24"/>
      <c r="B36" s="7"/>
      <c r="C36" s="38"/>
      <c r="D36" s="38"/>
      <c r="E36" s="38"/>
      <c r="H36" s="1"/>
      <c r="I36" s="1"/>
      <c r="J36" s="1"/>
      <c r="K36" s="1"/>
      <c r="L36" s="1"/>
      <c r="M36"/>
      <c r="N36"/>
      <c r="O36"/>
      <c r="P36"/>
      <c r="Q36"/>
    </row>
    <row r="37" spans="1:17" x14ac:dyDescent="0.25">
      <c r="A37" s="41"/>
      <c r="B37" s="7"/>
      <c r="C37" s="38"/>
      <c r="D37" s="38"/>
      <c r="E37" s="38"/>
      <c r="H37" s="1"/>
      <c r="I37" s="1"/>
      <c r="J37" s="1"/>
      <c r="K37" s="1"/>
      <c r="L37" s="1"/>
      <c r="M37"/>
      <c r="N37"/>
      <c r="O37"/>
      <c r="P37"/>
      <c r="Q37"/>
    </row>
    <row r="38" spans="1:17" x14ac:dyDescent="0.25">
      <c r="A38" s="41"/>
      <c r="B38" s="7"/>
      <c r="C38" s="38"/>
      <c r="D38" s="38"/>
      <c r="E38" s="38"/>
      <c r="H38" s="1"/>
      <c r="I38" s="1"/>
      <c r="J38" s="1"/>
      <c r="K38" s="1"/>
      <c r="L38" s="1"/>
      <c r="M38"/>
      <c r="N38"/>
      <c r="O38"/>
      <c r="P38"/>
      <c r="Q38"/>
    </row>
    <row r="39" spans="1:17" x14ac:dyDescent="0.25">
      <c r="A39" s="44"/>
      <c r="B39" s="7"/>
      <c r="C39" s="38"/>
      <c r="D39" s="38"/>
      <c r="E39" s="38"/>
      <c r="H39" s="1"/>
      <c r="I39" s="1"/>
      <c r="J39" s="1"/>
      <c r="K39" s="1"/>
      <c r="L39" s="1"/>
      <c r="M39"/>
      <c r="N39"/>
      <c r="O39"/>
      <c r="P39"/>
      <c r="Q39"/>
    </row>
    <row r="40" spans="1:17" x14ac:dyDescent="0.25">
      <c r="A40" s="44"/>
      <c r="B40" s="7"/>
      <c r="C40" s="38"/>
      <c r="D40" s="38"/>
      <c r="E40" s="38"/>
      <c r="H40" s="1"/>
      <c r="I40" s="1"/>
      <c r="J40" s="1"/>
      <c r="K40" s="1"/>
      <c r="O40"/>
      <c r="P40"/>
      <c r="Q40"/>
    </row>
    <row r="41" spans="1:17" x14ac:dyDescent="0.25">
      <c r="A41" s="44"/>
      <c r="B41" s="7"/>
      <c r="C41" s="38"/>
      <c r="D41" s="38"/>
      <c r="E41" s="38"/>
      <c r="O41"/>
      <c r="P41"/>
      <c r="Q41"/>
    </row>
    <row r="42" spans="1:17" x14ac:dyDescent="0.25">
      <c r="A42" s="44"/>
      <c r="B42" s="7"/>
      <c r="C42" s="38"/>
      <c r="D42" s="38"/>
      <c r="E42" s="38"/>
      <c r="O42"/>
      <c r="P42"/>
      <c r="Q42"/>
    </row>
    <row r="43" spans="1:17" x14ac:dyDescent="0.25">
      <c r="A43" s="10"/>
      <c r="B43" s="7"/>
      <c r="C43" s="38"/>
      <c r="D43" s="38"/>
      <c r="E43" s="38"/>
      <c r="O43"/>
      <c r="P43"/>
      <c r="Q43"/>
    </row>
    <row r="44" spans="1:17" x14ac:dyDescent="0.25">
      <c r="A44" s="10"/>
      <c r="B44" s="7"/>
      <c r="C44" s="38"/>
      <c r="D44" s="38"/>
      <c r="E44" s="38"/>
      <c r="O44"/>
      <c r="P44"/>
      <c r="Q44"/>
    </row>
    <row r="45" spans="1:17" x14ac:dyDescent="0.25">
      <c r="A45" s="10"/>
      <c r="B45" s="7"/>
      <c r="C45" s="38"/>
      <c r="D45" s="38"/>
      <c r="E45" s="38"/>
      <c r="O45"/>
      <c r="P45"/>
      <c r="Q45"/>
    </row>
    <row r="46" spans="1:17" x14ac:dyDescent="0.25">
      <c r="A46" s="10"/>
      <c r="B46" s="7"/>
      <c r="C46" s="38"/>
      <c r="D46" s="38"/>
      <c r="E46" s="38"/>
      <c r="O46"/>
      <c r="P46"/>
      <c r="Q46"/>
    </row>
    <row r="47" spans="1:17" x14ac:dyDescent="0.25">
      <c r="C47" s="38"/>
      <c r="D47" s="38"/>
      <c r="E47" s="38"/>
      <c r="O47"/>
      <c r="P47"/>
      <c r="Q47"/>
    </row>
    <row r="48" spans="1:17" x14ac:dyDescent="0.25">
      <c r="C48" s="38"/>
      <c r="D48" s="38"/>
      <c r="E48" s="38"/>
      <c r="O48"/>
      <c r="P48"/>
      <c r="Q48"/>
    </row>
    <row r="49" spans="3:17" x14ac:dyDescent="0.25">
      <c r="C49" s="38"/>
      <c r="D49" s="38"/>
      <c r="E49" s="38"/>
      <c r="O49"/>
      <c r="P49"/>
      <c r="Q49"/>
    </row>
    <row r="50" spans="3:17" x14ac:dyDescent="0.25">
      <c r="C50" s="38"/>
      <c r="D50" s="38"/>
      <c r="E50" s="38"/>
      <c r="O50"/>
      <c r="P50"/>
      <c r="Q50"/>
    </row>
    <row r="51" spans="3:17" x14ac:dyDescent="0.25">
      <c r="C51" s="38"/>
      <c r="D51" s="38"/>
      <c r="E51" s="38"/>
      <c r="O51"/>
      <c r="P51"/>
      <c r="Q51"/>
    </row>
    <row r="52" spans="3:17" x14ac:dyDescent="0.25">
      <c r="C52" s="38"/>
      <c r="D52" s="38"/>
      <c r="E52" s="38"/>
      <c r="O52"/>
      <c r="P52"/>
      <c r="Q52"/>
    </row>
    <row r="53" spans="3:17" x14ac:dyDescent="0.25">
      <c r="C53" s="38"/>
      <c r="D53" s="38"/>
      <c r="E53" s="38"/>
      <c r="O53"/>
      <c r="P53"/>
      <c r="Q53"/>
    </row>
    <row r="54" spans="3:17" x14ac:dyDescent="0.25">
      <c r="C54" s="38"/>
      <c r="D54" s="38"/>
      <c r="E54" s="38"/>
      <c r="O54"/>
      <c r="P54"/>
      <c r="Q54"/>
    </row>
    <row r="55" spans="3:17" x14ac:dyDescent="0.25">
      <c r="C55" s="38"/>
      <c r="D55" s="38"/>
      <c r="E55" s="38"/>
      <c r="O55"/>
      <c r="P55"/>
      <c r="Q55"/>
    </row>
    <row r="56" spans="3:17" x14ac:dyDescent="0.25">
      <c r="C56" s="38"/>
      <c r="D56" s="38"/>
      <c r="E56" s="38"/>
      <c r="O56"/>
      <c r="P56"/>
      <c r="Q56"/>
    </row>
    <row r="57" spans="3:17" x14ac:dyDescent="0.25">
      <c r="C57" s="38"/>
      <c r="D57" s="38"/>
      <c r="E57" s="38"/>
      <c r="O57"/>
      <c r="P57"/>
      <c r="Q57"/>
    </row>
    <row r="58" spans="3:17" x14ac:dyDescent="0.25">
      <c r="C58" s="38"/>
      <c r="D58" s="38"/>
      <c r="E58" s="38"/>
      <c r="O58"/>
      <c r="P58"/>
      <c r="Q58"/>
    </row>
    <row r="59" spans="3:17" x14ac:dyDescent="0.25">
      <c r="C59" s="38"/>
      <c r="D59" s="38"/>
      <c r="E59" s="38"/>
      <c r="O59"/>
      <c r="P59"/>
      <c r="Q59"/>
    </row>
    <row r="60" spans="3:17" x14ac:dyDescent="0.25">
      <c r="C60" s="38"/>
      <c r="D60" s="38"/>
      <c r="E60" s="38"/>
      <c r="O60"/>
      <c r="P60"/>
      <c r="Q60"/>
    </row>
    <row r="61" spans="3:17" x14ac:dyDescent="0.25">
      <c r="C61" s="38"/>
      <c r="D61" s="38"/>
      <c r="E61" s="38"/>
      <c r="O61"/>
      <c r="P61"/>
      <c r="Q61"/>
    </row>
    <row r="62" spans="3:17" x14ac:dyDescent="0.25">
      <c r="C62" s="38"/>
      <c r="D62" s="38"/>
      <c r="E62" s="38"/>
      <c r="O62"/>
      <c r="P62"/>
      <c r="Q62"/>
    </row>
    <row r="63" spans="3:17" x14ac:dyDescent="0.25">
      <c r="C63" s="38"/>
      <c r="D63" s="38"/>
      <c r="E63" s="38"/>
      <c r="O63"/>
      <c r="P63"/>
      <c r="Q63"/>
    </row>
    <row r="64" spans="3:17" x14ac:dyDescent="0.25">
      <c r="C64" s="38"/>
      <c r="D64" s="38"/>
      <c r="E64" s="38"/>
      <c r="O64"/>
      <c r="P64"/>
      <c r="Q64"/>
    </row>
    <row r="65" spans="3:17" x14ac:dyDescent="0.25">
      <c r="C65" s="38"/>
      <c r="D65" s="38"/>
      <c r="E65" s="38"/>
      <c r="O65"/>
      <c r="P65"/>
      <c r="Q65"/>
    </row>
    <row r="66" spans="3:17" x14ac:dyDescent="0.25">
      <c r="C66" s="38"/>
      <c r="D66" s="38"/>
      <c r="E66" s="38"/>
      <c r="O66"/>
      <c r="P66"/>
      <c r="Q66"/>
    </row>
    <row r="67" spans="3:17" x14ac:dyDescent="0.25">
      <c r="C67" s="38"/>
      <c r="D67" s="38"/>
      <c r="E67" s="38"/>
      <c r="O67"/>
      <c r="P67"/>
      <c r="Q67"/>
    </row>
    <row r="68" spans="3:17" x14ac:dyDescent="0.25">
      <c r="C68" s="38"/>
      <c r="D68" s="38"/>
      <c r="E68" s="38"/>
      <c r="O68"/>
      <c r="P68"/>
      <c r="Q68"/>
    </row>
    <row r="69" spans="3:17" x14ac:dyDescent="0.25">
      <c r="C69" s="38"/>
      <c r="D69" s="38"/>
      <c r="E69" s="38"/>
      <c r="O69"/>
      <c r="P69"/>
      <c r="Q69"/>
    </row>
    <row r="70" spans="3:17" x14ac:dyDescent="0.25">
      <c r="C70" s="38"/>
      <c r="D70" s="38"/>
      <c r="E70" s="38"/>
      <c r="O70"/>
      <c r="P70"/>
      <c r="Q70"/>
    </row>
    <row r="71" spans="3:17" x14ac:dyDescent="0.25">
      <c r="C71" s="38"/>
      <c r="D71" s="38"/>
      <c r="E71" s="38"/>
      <c r="O71"/>
      <c r="P71"/>
      <c r="Q71"/>
    </row>
    <row r="72" spans="3:17" x14ac:dyDescent="0.25">
      <c r="C72" s="38"/>
      <c r="D72" s="38"/>
      <c r="E72" s="38"/>
      <c r="O72"/>
      <c r="P72"/>
      <c r="Q72"/>
    </row>
    <row r="73" spans="3:17" x14ac:dyDescent="0.25">
      <c r="C73" s="38"/>
      <c r="D73" s="38"/>
      <c r="E73" s="38"/>
      <c r="O73"/>
      <c r="P73"/>
      <c r="Q73"/>
    </row>
    <row r="74" spans="3:17" x14ac:dyDescent="0.25">
      <c r="C74" s="38"/>
      <c r="D74" s="38"/>
      <c r="E74" s="38"/>
      <c r="O74"/>
      <c r="P74"/>
      <c r="Q74"/>
    </row>
    <row r="75" spans="3:17" x14ac:dyDescent="0.25">
      <c r="C75" s="38"/>
      <c r="D75" s="38"/>
      <c r="E75" s="38"/>
      <c r="O75"/>
      <c r="P75"/>
      <c r="Q75"/>
    </row>
    <row r="76" spans="3:17" x14ac:dyDescent="0.25">
      <c r="C76" s="38"/>
      <c r="D76" s="38"/>
      <c r="E76" s="38"/>
      <c r="O76"/>
      <c r="P76"/>
      <c r="Q76"/>
    </row>
    <row r="77" spans="3:17" x14ac:dyDescent="0.25">
      <c r="C77" s="38"/>
      <c r="D77" s="38"/>
      <c r="E77" s="38"/>
      <c r="O77"/>
      <c r="P77"/>
      <c r="Q77"/>
    </row>
    <row r="78" spans="3:17" x14ac:dyDescent="0.25">
      <c r="C78" s="38"/>
      <c r="D78" s="38"/>
      <c r="E78" s="38"/>
      <c r="O78"/>
      <c r="P78"/>
      <c r="Q78"/>
    </row>
    <row r="79" spans="3:17" x14ac:dyDescent="0.25">
      <c r="C79" s="38"/>
      <c r="D79" s="38"/>
      <c r="E79" s="38"/>
      <c r="O79"/>
      <c r="P79"/>
      <c r="Q79"/>
    </row>
    <row r="80" spans="3:17" x14ac:dyDescent="0.25">
      <c r="C80" s="38"/>
      <c r="D80" s="38"/>
      <c r="E80" s="38"/>
      <c r="O80"/>
      <c r="P80"/>
      <c r="Q80"/>
    </row>
    <row r="81" spans="3:17" x14ac:dyDescent="0.25">
      <c r="C81" s="38"/>
      <c r="D81" s="38"/>
      <c r="E81" s="38"/>
      <c r="O81"/>
      <c r="P81"/>
      <c r="Q81"/>
    </row>
    <row r="82" spans="3:17" x14ac:dyDescent="0.25">
      <c r="C82" s="38"/>
      <c r="D82" s="38"/>
      <c r="E82" s="38"/>
      <c r="O82"/>
      <c r="P82"/>
      <c r="Q82"/>
    </row>
    <row r="83" spans="3:17" x14ac:dyDescent="0.25">
      <c r="C83" s="38"/>
      <c r="D83" s="38"/>
      <c r="E83" s="38"/>
      <c r="O83"/>
      <c r="P83"/>
      <c r="Q83"/>
    </row>
    <row r="84" spans="3:17" x14ac:dyDescent="0.25">
      <c r="C84" s="38"/>
      <c r="D84" s="38"/>
      <c r="E84" s="38"/>
      <c r="O84"/>
      <c r="P84"/>
      <c r="Q84"/>
    </row>
    <row r="85" spans="3:17" x14ac:dyDescent="0.25">
      <c r="C85" s="38"/>
      <c r="D85" s="38"/>
      <c r="E85" s="38"/>
      <c r="O85"/>
      <c r="P85"/>
      <c r="Q85"/>
    </row>
    <row r="86" spans="3:17" x14ac:dyDescent="0.25">
      <c r="C86" s="38"/>
      <c r="D86" s="38"/>
      <c r="E86" s="38"/>
      <c r="O86"/>
      <c r="P86"/>
      <c r="Q86"/>
    </row>
    <row r="87" spans="3:17" x14ac:dyDescent="0.25">
      <c r="C87" s="38"/>
      <c r="D87" s="38"/>
      <c r="E87" s="38"/>
      <c r="O87"/>
      <c r="P87"/>
      <c r="Q87"/>
    </row>
    <row r="88" spans="3:17" x14ac:dyDescent="0.25">
      <c r="C88" s="38"/>
      <c r="D88" s="38"/>
      <c r="E88" s="38"/>
      <c r="O88"/>
      <c r="P88"/>
      <c r="Q88"/>
    </row>
    <row r="89" spans="3:17" x14ac:dyDescent="0.25">
      <c r="C89" s="38"/>
      <c r="D89" s="38"/>
      <c r="E89" s="38"/>
      <c r="O89"/>
      <c r="P89"/>
      <c r="Q89"/>
    </row>
    <row r="90" spans="3:17" x14ac:dyDescent="0.25">
      <c r="C90" s="38"/>
      <c r="D90" s="38"/>
      <c r="E90" s="38"/>
      <c r="O90"/>
      <c r="P90"/>
      <c r="Q90"/>
    </row>
    <row r="91" spans="3:17" x14ac:dyDescent="0.25">
      <c r="C91" s="38"/>
      <c r="D91" s="38"/>
      <c r="E91" s="38"/>
      <c r="O91"/>
      <c r="P91"/>
      <c r="Q91"/>
    </row>
    <row r="92" spans="3:17" x14ac:dyDescent="0.25">
      <c r="C92" s="38"/>
      <c r="D92" s="38"/>
      <c r="E92" s="38"/>
      <c r="O92"/>
      <c r="P92"/>
      <c r="Q92"/>
    </row>
    <row r="93" spans="3:17" x14ac:dyDescent="0.25">
      <c r="C93" s="38"/>
      <c r="D93" s="38"/>
      <c r="E93" s="38"/>
      <c r="O93"/>
      <c r="P93"/>
      <c r="Q93"/>
    </row>
    <row r="94" spans="3:17" x14ac:dyDescent="0.25">
      <c r="C94" s="38"/>
      <c r="D94" s="38"/>
      <c r="E94" s="38"/>
      <c r="O94"/>
      <c r="P94"/>
      <c r="Q94"/>
    </row>
    <row r="95" spans="3:17" x14ac:dyDescent="0.25">
      <c r="C95" s="38"/>
      <c r="D95" s="38"/>
      <c r="E95" s="38"/>
      <c r="O95"/>
      <c r="P95"/>
      <c r="Q95"/>
    </row>
    <row r="96" spans="3:17" x14ac:dyDescent="0.25">
      <c r="C96" s="38"/>
      <c r="D96" s="38"/>
      <c r="E96" s="38"/>
      <c r="O96"/>
      <c r="P96"/>
      <c r="Q96"/>
    </row>
    <row r="97" spans="3:17" x14ac:dyDescent="0.25">
      <c r="C97" s="38"/>
      <c r="D97" s="38"/>
      <c r="E97" s="38"/>
      <c r="O97"/>
      <c r="P97"/>
      <c r="Q97"/>
    </row>
    <row r="98" spans="3:17" x14ac:dyDescent="0.25">
      <c r="C98" s="38"/>
      <c r="D98" s="38"/>
      <c r="E98" s="38"/>
      <c r="O98"/>
      <c r="P98"/>
      <c r="Q98"/>
    </row>
    <row r="99" spans="3:17" x14ac:dyDescent="0.25">
      <c r="C99" s="38"/>
      <c r="D99" s="38"/>
      <c r="E99" s="38"/>
      <c r="O99"/>
      <c r="P99"/>
      <c r="Q99"/>
    </row>
    <row r="100" spans="3:17" x14ac:dyDescent="0.25">
      <c r="C100" s="38"/>
      <c r="D100" s="38"/>
      <c r="E100" s="38"/>
      <c r="O100"/>
      <c r="P100"/>
      <c r="Q100"/>
    </row>
    <row r="101" spans="3:17" x14ac:dyDescent="0.25">
      <c r="C101" s="38"/>
      <c r="D101" s="38"/>
      <c r="E101" s="38"/>
      <c r="O101"/>
      <c r="P101"/>
      <c r="Q101"/>
    </row>
    <row r="102" spans="3:17" x14ac:dyDescent="0.25">
      <c r="C102" s="38"/>
      <c r="D102" s="38"/>
      <c r="E102" s="38"/>
      <c r="O102"/>
      <c r="P102"/>
      <c r="Q102"/>
    </row>
    <row r="103" spans="3:17" x14ac:dyDescent="0.25">
      <c r="C103" s="38"/>
      <c r="D103" s="38"/>
      <c r="E103" s="38"/>
      <c r="O103"/>
      <c r="P103"/>
      <c r="Q103"/>
    </row>
    <row r="104" spans="3:17" x14ac:dyDescent="0.25">
      <c r="C104" s="38"/>
      <c r="D104" s="38"/>
      <c r="E104" s="38"/>
      <c r="O104"/>
      <c r="P104"/>
      <c r="Q104"/>
    </row>
    <row r="105" spans="3:17" x14ac:dyDescent="0.25">
      <c r="C105" s="38"/>
      <c r="D105" s="38"/>
      <c r="E105" s="38"/>
      <c r="O105"/>
      <c r="P105"/>
      <c r="Q105"/>
    </row>
    <row r="106" spans="3:17" x14ac:dyDescent="0.25">
      <c r="C106" s="38"/>
      <c r="D106" s="38"/>
      <c r="E106" s="38"/>
      <c r="O106"/>
      <c r="P106"/>
      <c r="Q106"/>
    </row>
    <row r="107" spans="3:17" x14ac:dyDescent="0.25">
      <c r="C107" s="38"/>
      <c r="D107" s="38"/>
      <c r="E107" s="38"/>
      <c r="O107"/>
      <c r="P107"/>
      <c r="Q107"/>
    </row>
    <row r="108" spans="3:17" x14ac:dyDescent="0.25">
      <c r="C108" s="38"/>
      <c r="D108" s="38"/>
      <c r="E108" s="38"/>
      <c r="O108"/>
      <c r="P108"/>
      <c r="Q108"/>
    </row>
    <row r="109" spans="3:17" x14ac:dyDescent="0.25">
      <c r="C109" s="38"/>
      <c r="D109" s="38"/>
      <c r="E109" s="38"/>
      <c r="O109"/>
      <c r="P109"/>
      <c r="Q109"/>
    </row>
    <row r="110" spans="3:17" x14ac:dyDescent="0.25">
      <c r="C110" s="38"/>
      <c r="D110" s="38"/>
      <c r="E110" s="38"/>
      <c r="O110"/>
      <c r="P110"/>
      <c r="Q110"/>
    </row>
    <row r="111" spans="3:17" x14ac:dyDescent="0.25">
      <c r="C111" s="38"/>
      <c r="D111" s="38"/>
      <c r="E111" s="38"/>
      <c r="O111"/>
      <c r="P111"/>
      <c r="Q111"/>
    </row>
    <row r="112" spans="3:17" x14ac:dyDescent="0.25">
      <c r="C112" s="38"/>
      <c r="D112" s="38"/>
      <c r="E112" s="38"/>
      <c r="O112"/>
      <c r="P112"/>
      <c r="Q112"/>
    </row>
    <row r="113" spans="3:17" x14ac:dyDescent="0.25">
      <c r="C113" s="38"/>
      <c r="D113" s="38"/>
      <c r="E113" s="38"/>
      <c r="O113"/>
      <c r="P113"/>
      <c r="Q113"/>
    </row>
    <row r="114" spans="3:17" x14ac:dyDescent="0.25">
      <c r="C114" s="38"/>
      <c r="D114" s="38"/>
      <c r="E114" s="38"/>
      <c r="O114"/>
      <c r="P114"/>
      <c r="Q114"/>
    </row>
    <row r="115" spans="3:17" x14ac:dyDescent="0.25">
      <c r="C115" s="38"/>
      <c r="D115" s="38"/>
      <c r="E115" s="38"/>
      <c r="O115"/>
      <c r="P115"/>
      <c r="Q115"/>
    </row>
    <row r="116" spans="3:17" x14ac:dyDescent="0.25">
      <c r="C116" s="38"/>
      <c r="D116" s="38"/>
      <c r="E116" s="38"/>
      <c r="O116"/>
      <c r="P116"/>
      <c r="Q116"/>
    </row>
    <row r="117" spans="3:17" x14ac:dyDescent="0.25">
      <c r="C117" s="38"/>
      <c r="D117" s="38"/>
      <c r="E117" s="38"/>
      <c r="O117"/>
      <c r="P117"/>
      <c r="Q117"/>
    </row>
    <row r="118" spans="3:17" x14ac:dyDescent="0.25">
      <c r="C118" s="38"/>
      <c r="D118" s="38"/>
      <c r="E118" s="38"/>
      <c r="O118"/>
      <c r="P118"/>
      <c r="Q118"/>
    </row>
    <row r="119" spans="3:17" x14ac:dyDescent="0.25">
      <c r="C119" s="38"/>
      <c r="D119" s="38"/>
      <c r="E119" s="38"/>
      <c r="O119"/>
      <c r="P119"/>
      <c r="Q119"/>
    </row>
    <row r="120" spans="3:17" x14ac:dyDescent="0.25">
      <c r="C120" s="38"/>
      <c r="D120" s="38"/>
      <c r="E120" s="38"/>
      <c r="O120"/>
      <c r="P120"/>
      <c r="Q120"/>
    </row>
    <row r="121" spans="3:17" x14ac:dyDescent="0.25">
      <c r="C121" s="38"/>
      <c r="D121" s="38"/>
      <c r="E121" s="38"/>
      <c r="O121"/>
      <c r="P121"/>
      <c r="Q121"/>
    </row>
    <row r="122" spans="3:17" x14ac:dyDescent="0.25">
      <c r="C122" s="38"/>
      <c r="D122" s="38"/>
      <c r="E122" s="38"/>
      <c r="O122"/>
      <c r="P122"/>
      <c r="Q122"/>
    </row>
    <row r="123" spans="3:17" x14ac:dyDescent="0.25">
      <c r="C123" s="38"/>
      <c r="D123" s="38"/>
      <c r="E123" s="38"/>
      <c r="O123"/>
      <c r="P123"/>
      <c r="Q123"/>
    </row>
    <row r="124" spans="3:17" x14ac:dyDescent="0.25">
      <c r="C124" s="38"/>
      <c r="D124" s="38"/>
      <c r="E124" s="38"/>
      <c r="O124"/>
      <c r="P124"/>
      <c r="Q124"/>
    </row>
    <row r="125" spans="3:17" x14ac:dyDescent="0.25">
      <c r="C125" s="38"/>
      <c r="D125" s="38"/>
      <c r="E125" s="38"/>
      <c r="O125"/>
      <c r="P125"/>
      <c r="Q125"/>
    </row>
    <row r="126" spans="3:17" x14ac:dyDescent="0.25">
      <c r="C126" s="38"/>
      <c r="D126" s="38"/>
      <c r="E126" s="38"/>
      <c r="O126"/>
      <c r="P126"/>
      <c r="Q126"/>
    </row>
    <row r="127" spans="3:17" x14ac:dyDescent="0.25">
      <c r="C127" s="38"/>
      <c r="D127" s="38"/>
      <c r="E127" s="38"/>
      <c r="O127"/>
      <c r="P127"/>
      <c r="Q127"/>
    </row>
    <row r="128" spans="3:17" x14ac:dyDescent="0.25">
      <c r="C128" s="38"/>
      <c r="D128" s="38"/>
      <c r="E128" s="38"/>
      <c r="O128"/>
      <c r="P128"/>
      <c r="Q128"/>
    </row>
    <row r="129" spans="3:17" x14ac:dyDescent="0.25">
      <c r="C129" s="38"/>
      <c r="D129" s="38"/>
      <c r="E129" s="38"/>
      <c r="O129"/>
      <c r="P129"/>
      <c r="Q129"/>
    </row>
    <row r="130" spans="3:17" x14ac:dyDescent="0.25">
      <c r="C130" s="38"/>
      <c r="D130" s="38"/>
      <c r="E130" s="38"/>
      <c r="O130"/>
      <c r="P130"/>
      <c r="Q130"/>
    </row>
    <row r="131" spans="3:17" x14ac:dyDescent="0.25">
      <c r="C131" s="38"/>
      <c r="D131" s="38"/>
      <c r="E131" s="38"/>
      <c r="O131"/>
      <c r="P131"/>
      <c r="Q131"/>
    </row>
    <row r="132" spans="3:17" x14ac:dyDescent="0.25">
      <c r="C132" s="38"/>
      <c r="D132" s="38"/>
      <c r="E132" s="38"/>
      <c r="O132"/>
      <c r="P132"/>
      <c r="Q132"/>
    </row>
    <row r="133" spans="3:17" x14ac:dyDescent="0.25">
      <c r="C133" s="38"/>
      <c r="D133" s="38"/>
      <c r="E133" s="38"/>
      <c r="O133"/>
      <c r="P133"/>
      <c r="Q133"/>
    </row>
    <row r="134" spans="3:17" x14ac:dyDescent="0.25">
      <c r="C134" s="38"/>
      <c r="D134" s="38"/>
      <c r="E134" s="38"/>
      <c r="O134"/>
      <c r="P134"/>
      <c r="Q134"/>
    </row>
    <row r="135" spans="3:17" x14ac:dyDescent="0.25">
      <c r="C135" s="38"/>
      <c r="D135" s="38"/>
      <c r="E135" s="38"/>
      <c r="O135"/>
      <c r="P135"/>
      <c r="Q135"/>
    </row>
    <row r="136" spans="3:17" x14ac:dyDescent="0.25">
      <c r="C136" s="38"/>
      <c r="D136" s="38"/>
      <c r="E136" s="38"/>
      <c r="O136"/>
      <c r="P136"/>
      <c r="Q136"/>
    </row>
    <row r="137" spans="3:17" x14ac:dyDescent="0.25">
      <c r="C137" s="38"/>
      <c r="D137" s="38"/>
      <c r="E137" s="38"/>
      <c r="O137"/>
      <c r="P137"/>
      <c r="Q137"/>
    </row>
    <row r="138" spans="3:17" x14ac:dyDescent="0.25">
      <c r="C138" s="38"/>
      <c r="D138" s="38"/>
      <c r="E138" s="38"/>
      <c r="O138"/>
      <c r="P138"/>
      <c r="Q138"/>
    </row>
    <row r="139" spans="3:17" x14ac:dyDescent="0.25">
      <c r="C139" s="38"/>
      <c r="D139" s="38"/>
      <c r="E139" s="38"/>
      <c r="O139"/>
      <c r="P139"/>
      <c r="Q139"/>
    </row>
    <row r="140" spans="3:17" x14ac:dyDescent="0.25">
      <c r="C140" s="38"/>
      <c r="D140" s="38"/>
      <c r="E140" s="38"/>
      <c r="O140"/>
      <c r="P140"/>
      <c r="Q140"/>
    </row>
    <row r="141" spans="3:17" x14ac:dyDescent="0.25">
      <c r="C141" s="38"/>
      <c r="D141" s="38"/>
      <c r="E141" s="38"/>
      <c r="O141"/>
      <c r="P141"/>
      <c r="Q141"/>
    </row>
    <row r="142" spans="3:17" x14ac:dyDescent="0.25">
      <c r="C142" s="38"/>
      <c r="D142" s="38"/>
      <c r="E142" s="38"/>
      <c r="O142"/>
      <c r="P142"/>
      <c r="Q142"/>
    </row>
    <row r="143" spans="3:17" x14ac:dyDescent="0.25">
      <c r="C143" s="38"/>
      <c r="D143" s="38"/>
      <c r="E143" s="38"/>
      <c r="O143"/>
      <c r="P143"/>
      <c r="Q143"/>
    </row>
    <row r="144" spans="3:17" x14ac:dyDescent="0.25">
      <c r="C144" s="38"/>
      <c r="D144" s="38"/>
      <c r="E144" s="38"/>
      <c r="O144"/>
      <c r="P144"/>
      <c r="Q144"/>
    </row>
    <row r="145" spans="3:17" x14ac:dyDescent="0.25">
      <c r="C145" s="38"/>
      <c r="D145" s="38"/>
      <c r="E145" s="38"/>
      <c r="O145"/>
      <c r="P145"/>
      <c r="Q145"/>
    </row>
    <row r="146" spans="3:17" x14ac:dyDescent="0.25">
      <c r="C146" s="38"/>
      <c r="D146" s="38"/>
      <c r="E146" s="38"/>
      <c r="O146"/>
      <c r="P146"/>
      <c r="Q146"/>
    </row>
    <row r="147" spans="3:17" x14ac:dyDescent="0.25">
      <c r="C147" s="38"/>
      <c r="D147" s="38"/>
      <c r="E147" s="38"/>
      <c r="O147"/>
      <c r="P147"/>
      <c r="Q147"/>
    </row>
    <row r="148" spans="3:17" x14ac:dyDescent="0.25">
      <c r="C148" s="38"/>
      <c r="D148" s="38"/>
      <c r="E148" s="38"/>
      <c r="O148"/>
      <c r="P148"/>
      <c r="Q148"/>
    </row>
    <row r="149" spans="3:17" x14ac:dyDescent="0.25">
      <c r="C149" s="38"/>
      <c r="D149" s="38"/>
      <c r="E149" s="38"/>
      <c r="O149"/>
      <c r="P149"/>
      <c r="Q149"/>
    </row>
    <row r="150" spans="3:17" x14ac:dyDescent="0.25">
      <c r="C150" s="38"/>
      <c r="D150" s="38"/>
      <c r="E150" s="38"/>
      <c r="O150"/>
      <c r="P150"/>
      <c r="Q150"/>
    </row>
    <row r="151" spans="3:17" x14ac:dyDescent="0.25">
      <c r="C151" s="38"/>
      <c r="D151" s="38"/>
      <c r="E151" s="38"/>
      <c r="O151"/>
      <c r="P151"/>
      <c r="Q151"/>
    </row>
    <row r="152" spans="3:17" x14ac:dyDescent="0.25">
      <c r="C152" s="38"/>
      <c r="D152" s="38"/>
      <c r="E152" s="38"/>
      <c r="O152"/>
      <c r="P152"/>
      <c r="Q152"/>
    </row>
    <row r="153" spans="3:17" x14ac:dyDescent="0.25">
      <c r="C153" s="38"/>
      <c r="D153" s="38"/>
      <c r="E153" s="38"/>
      <c r="O153"/>
      <c r="P153"/>
      <c r="Q153"/>
    </row>
    <row r="154" spans="3:17" x14ac:dyDescent="0.25">
      <c r="C154" s="38"/>
      <c r="D154" s="38"/>
      <c r="E154" s="38"/>
      <c r="O154"/>
      <c r="P154"/>
      <c r="Q154"/>
    </row>
    <row r="155" spans="3:17" x14ac:dyDescent="0.25">
      <c r="C155" s="38"/>
      <c r="D155" s="38"/>
      <c r="E155" s="38"/>
      <c r="O155"/>
      <c r="P155"/>
      <c r="Q155"/>
    </row>
    <row r="156" spans="3:17" x14ac:dyDescent="0.25">
      <c r="C156" s="38"/>
      <c r="D156" s="38"/>
      <c r="E156" s="38"/>
      <c r="O156"/>
      <c r="P156"/>
      <c r="Q156"/>
    </row>
    <row r="157" spans="3:17" x14ac:dyDescent="0.25">
      <c r="C157" s="38"/>
      <c r="D157" s="38"/>
      <c r="E157" s="38"/>
      <c r="O157"/>
      <c r="P157"/>
      <c r="Q157"/>
    </row>
    <row r="158" spans="3:17" x14ac:dyDescent="0.25">
      <c r="C158" s="38"/>
      <c r="D158" s="38"/>
      <c r="E158" s="38"/>
      <c r="O158"/>
      <c r="P158"/>
      <c r="Q158"/>
    </row>
    <row r="159" spans="3:17" x14ac:dyDescent="0.25">
      <c r="C159" s="38"/>
      <c r="D159" s="38"/>
      <c r="E159" s="38"/>
      <c r="O159"/>
      <c r="P159"/>
      <c r="Q159"/>
    </row>
    <row r="160" spans="3:17" x14ac:dyDescent="0.25">
      <c r="C160" s="38"/>
      <c r="D160" s="38"/>
      <c r="E160" s="38"/>
      <c r="O160"/>
      <c r="P160"/>
      <c r="Q160"/>
    </row>
    <row r="161" spans="3:17" x14ac:dyDescent="0.25">
      <c r="C161" s="38"/>
      <c r="D161" s="38"/>
      <c r="E161" s="38"/>
      <c r="O161"/>
      <c r="P161"/>
      <c r="Q161"/>
    </row>
    <row r="162" spans="3:17" x14ac:dyDescent="0.25">
      <c r="C162" s="38"/>
      <c r="D162" s="38"/>
      <c r="E162" s="38"/>
      <c r="O162"/>
      <c r="P162"/>
      <c r="Q162"/>
    </row>
    <row r="163" spans="3:17" x14ac:dyDescent="0.25">
      <c r="C163" s="38"/>
      <c r="D163" s="38"/>
      <c r="E163" s="38"/>
      <c r="O163"/>
      <c r="P163"/>
      <c r="Q163"/>
    </row>
    <row r="164" spans="3:17" x14ac:dyDescent="0.25">
      <c r="C164" s="38"/>
      <c r="D164" s="38"/>
      <c r="E164" s="38"/>
      <c r="O164"/>
      <c r="P164"/>
      <c r="Q164"/>
    </row>
    <row r="165" spans="3:17" x14ac:dyDescent="0.25">
      <c r="C165" s="38"/>
      <c r="D165" s="38"/>
      <c r="E165" s="38"/>
      <c r="O165"/>
      <c r="P165"/>
      <c r="Q165"/>
    </row>
    <row r="166" spans="3:17" x14ac:dyDescent="0.25">
      <c r="C166" s="38"/>
      <c r="D166" s="38"/>
      <c r="E166" s="38"/>
      <c r="O166"/>
      <c r="P166"/>
      <c r="Q166"/>
    </row>
    <row r="167" spans="3:17" x14ac:dyDescent="0.25">
      <c r="C167" s="38"/>
      <c r="D167" s="38"/>
      <c r="E167" s="38"/>
      <c r="O167"/>
      <c r="P167"/>
      <c r="Q167"/>
    </row>
    <row r="168" spans="3:17" x14ac:dyDescent="0.25">
      <c r="C168" s="38"/>
      <c r="D168" s="38"/>
      <c r="E168" s="38"/>
      <c r="O168"/>
      <c r="P168"/>
      <c r="Q168"/>
    </row>
    <row r="169" spans="3:17" x14ac:dyDescent="0.25">
      <c r="C169" s="38"/>
      <c r="D169" s="38"/>
      <c r="E169" s="38"/>
      <c r="O169"/>
      <c r="P169"/>
      <c r="Q169"/>
    </row>
    <row r="170" spans="3:17" x14ac:dyDescent="0.25">
      <c r="C170" s="38"/>
      <c r="D170" s="38"/>
      <c r="E170" s="38"/>
      <c r="O170"/>
      <c r="P170"/>
      <c r="Q170"/>
    </row>
    <row r="171" spans="3:17" x14ac:dyDescent="0.25">
      <c r="C171" s="38"/>
      <c r="D171" s="38"/>
      <c r="E171" s="38"/>
      <c r="O171"/>
      <c r="P171"/>
      <c r="Q171"/>
    </row>
    <row r="172" spans="3:17" x14ac:dyDescent="0.25">
      <c r="C172" s="38"/>
      <c r="D172" s="38"/>
      <c r="E172" s="38"/>
      <c r="O172"/>
      <c r="P172"/>
      <c r="Q172"/>
    </row>
    <row r="173" spans="3:17" x14ac:dyDescent="0.25">
      <c r="C173" s="38"/>
      <c r="D173" s="38"/>
      <c r="E173" s="38"/>
      <c r="O173"/>
      <c r="P173"/>
      <c r="Q173"/>
    </row>
    <row r="174" spans="3:17" x14ac:dyDescent="0.25">
      <c r="C174" s="38"/>
      <c r="D174" s="38"/>
      <c r="E174" s="38"/>
      <c r="O174"/>
      <c r="P174"/>
      <c r="Q174"/>
    </row>
    <row r="175" spans="3:17" x14ac:dyDescent="0.25">
      <c r="C175" s="38"/>
      <c r="D175" s="38"/>
      <c r="E175" s="38"/>
      <c r="O175"/>
      <c r="P175"/>
      <c r="Q175"/>
    </row>
    <row r="176" spans="3:17" x14ac:dyDescent="0.25">
      <c r="C176" s="38"/>
      <c r="D176" s="38"/>
      <c r="E176" s="38"/>
      <c r="O176"/>
      <c r="P176"/>
      <c r="Q176"/>
    </row>
    <row r="177" spans="3:17" x14ac:dyDescent="0.25">
      <c r="C177" s="38"/>
      <c r="D177" s="38"/>
      <c r="E177" s="38"/>
      <c r="O177"/>
      <c r="P177"/>
      <c r="Q177"/>
    </row>
    <row r="178" spans="3:17" x14ac:dyDescent="0.25">
      <c r="C178" s="38"/>
      <c r="D178" s="38"/>
      <c r="E178" s="38"/>
      <c r="O178"/>
      <c r="P178"/>
      <c r="Q178"/>
    </row>
    <row r="179" spans="3:17" x14ac:dyDescent="0.25">
      <c r="C179" s="38"/>
      <c r="D179" s="38"/>
      <c r="E179" s="38"/>
      <c r="O179"/>
      <c r="P179"/>
      <c r="Q179"/>
    </row>
    <row r="180" spans="3:17" x14ac:dyDescent="0.25">
      <c r="C180" s="38"/>
      <c r="D180" s="38"/>
      <c r="E180" s="38"/>
      <c r="O180"/>
      <c r="P180"/>
      <c r="Q180"/>
    </row>
    <row r="181" spans="3:17" x14ac:dyDescent="0.25">
      <c r="C181" s="38"/>
      <c r="D181" s="38"/>
      <c r="E181" s="38"/>
      <c r="O181"/>
      <c r="P181"/>
      <c r="Q181"/>
    </row>
    <row r="182" spans="3:17" x14ac:dyDescent="0.25">
      <c r="C182" s="38"/>
      <c r="D182" s="38"/>
      <c r="E182" s="38"/>
      <c r="O182"/>
      <c r="P182"/>
      <c r="Q182"/>
    </row>
    <row r="183" spans="3:17" x14ac:dyDescent="0.25">
      <c r="C183" s="38"/>
      <c r="D183" s="38"/>
      <c r="E183" s="38"/>
      <c r="O183"/>
      <c r="P183"/>
      <c r="Q183"/>
    </row>
    <row r="184" spans="3:17" x14ac:dyDescent="0.25">
      <c r="C184" s="38"/>
      <c r="D184" s="38"/>
      <c r="E184" s="38"/>
      <c r="O184"/>
      <c r="P184"/>
      <c r="Q184"/>
    </row>
    <row r="185" spans="3:17" x14ac:dyDescent="0.25">
      <c r="C185" s="38"/>
      <c r="D185" s="38"/>
      <c r="E185" s="38"/>
      <c r="O185"/>
      <c r="P185"/>
      <c r="Q185"/>
    </row>
    <row r="186" spans="3:17" x14ac:dyDescent="0.25">
      <c r="C186" s="38"/>
      <c r="D186" s="38"/>
      <c r="E186" s="38"/>
      <c r="O186"/>
      <c r="P186"/>
      <c r="Q186"/>
    </row>
    <row r="187" spans="3:17" x14ac:dyDescent="0.25">
      <c r="C187" s="38"/>
      <c r="D187" s="38"/>
      <c r="E187" s="38"/>
      <c r="O187"/>
      <c r="P187"/>
      <c r="Q187"/>
    </row>
    <row r="188" spans="3:17" x14ac:dyDescent="0.25">
      <c r="C188" s="38"/>
      <c r="D188" s="38"/>
      <c r="E188" s="38"/>
      <c r="O188"/>
      <c r="P188"/>
      <c r="Q188"/>
    </row>
    <row r="189" spans="3:17" x14ac:dyDescent="0.25">
      <c r="C189" s="38"/>
      <c r="D189" s="38"/>
      <c r="E189" s="38"/>
      <c r="O189"/>
      <c r="P189"/>
      <c r="Q189"/>
    </row>
    <row r="190" spans="3:17" x14ac:dyDescent="0.25">
      <c r="C190" s="38"/>
      <c r="D190" s="38"/>
      <c r="E190" s="38"/>
      <c r="O190"/>
      <c r="P190"/>
      <c r="Q190"/>
    </row>
    <row r="191" spans="3:17" x14ac:dyDescent="0.25">
      <c r="C191" s="38"/>
      <c r="D191" s="38"/>
      <c r="E191" s="38"/>
      <c r="O191"/>
      <c r="P191"/>
      <c r="Q191"/>
    </row>
    <row r="192" spans="3:17" x14ac:dyDescent="0.25">
      <c r="C192" s="38"/>
      <c r="D192" s="38"/>
      <c r="E192" s="38"/>
      <c r="O192"/>
      <c r="P192"/>
      <c r="Q192"/>
    </row>
    <row r="193" spans="3:17" x14ac:dyDescent="0.25">
      <c r="C193" s="38"/>
      <c r="D193" s="38"/>
      <c r="E193" s="38"/>
      <c r="O193"/>
      <c r="P193"/>
      <c r="Q193"/>
    </row>
    <row r="194" spans="3:17" x14ac:dyDescent="0.25">
      <c r="C194" s="38"/>
      <c r="D194" s="38"/>
      <c r="E194" s="38"/>
      <c r="O194"/>
      <c r="P194"/>
      <c r="Q194"/>
    </row>
    <row r="195" spans="3:17" x14ac:dyDescent="0.25">
      <c r="C195" s="38"/>
      <c r="D195" s="38"/>
      <c r="E195" s="38"/>
      <c r="O195"/>
      <c r="P195"/>
      <c r="Q195"/>
    </row>
    <row r="196" spans="3:17" x14ac:dyDescent="0.25">
      <c r="C196" s="38"/>
      <c r="D196" s="38"/>
      <c r="E196" s="38"/>
      <c r="O196"/>
      <c r="P196"/>
      <c r="Q196"/>
    </row>
    <row r="197" spans="3:17" x14ac:dyDescent="0.25">
      <c r="C197" s="38"/>
      <c r="D197" s="38"/>
      <c r="E197" s="38"/>
      <c r="O197"/>
      <c r="P197"/>
      <c r="Q197"/>
    </row>
    <row r="198" spans="3:17" x14ac:dyDescent="0.25">
      <c r="C198" s="38"/>
      <c r="D198" s="38"/>
      <c r="E198" s="38"/>
      <c r="O198"/>
      <c r="P198"/>
      <c r="Q198"/>
    </row>
    <row r="199" spans="3:17" x14ac:dyDescent="0.25">
      <c r="C199" s="38"/>
      <c r="D199" s="38"/>
      <c r="E199" s="38"/>
      <c r="O199"/>
      <c r="P199"/>
      <c r="Q199"/>
    </row>
    <row r="200" spans="3:17" x14ac:dyDescent="0.25">
      <c r="C200" s="38"/>
      <c r="D200" s="38"/>
      <c r="E200" s="38"/>
      <c r="O200"/>
      <c r="P200"/>
      <c r="Q200"/>
    </row>
    <row r="201" spans="3:17" x14ac:dyDescent="0.25">
      <c r="C201" s="38"/>
      <c r="D201" s="38"/>
      <c r="E201" s="38"/>
      <c r="O201"/>
      <c r="P201"/>
      <c r="Q201"/>
    </row>
    <row r="202" spans="3:17" x14ac:dyDescent="0.25">
      <c r="C202" s="38"/>
      <c r="D202" s="38"/>
      <c r="E202" s="38"/>
      <c r="O202"/>
      <c r="P202"/>
      <c r="Q202"/>
    </row>
    <row r="203" spans="3:17" x14ac:dyDescent="0.25">
      <c r="C203" s="38"/>
      <c r="D203" s="38"/>
      <c r="E203" s="38"/>
      <c r="O203"/>
      <c r="P203"/>
      <c r="Q203"/>
    </row>
    <row r="204" spans="3:17" x14ac:dyDescent="0.25">
      <c r="C204" s="38"/>
      <c r="D204" s="38"/>
      <c r="E204" s="38"/>
      <c r="O204"/>
      <c r="P204"/>
      <c r="Q204"/>
    </row>
    <row r="205" spans="3:17" x14ac:dyDescent="0.25">
      <c r="C205" s="38"/>
      <c r="D205" s="38"/>
      <c r="E205" s="38"/>
      <c r="O205"/>
      <c r="P205"/>
      <c r="Q205"/>
    </row>
    <row r="206" spans="3:17" x14ac:dyDescent="0.25">
      <c r="C206" s="38"/>
      <c r="D206" s="38"/>
      <c r="E206" s="38"/>
      <c r="O206"/>
      <c r="P206"/>
      <c r="Q206"/>
    </row>
    <row r="207" spans="3:17" x14ac:dyDescent="0.25">
      <c r="C207" s="38"/>
      <c r="D207" s="38"/>
      <c r="E207" s="38"/>
      <c r="O207"/>
      <c r="P207"/>
      <c r="Q207"/>
    </row>
    <row r="208" spans="3:17" x14ac:dyDescent="0.25">
      <c r="C208" s="38"/>
      <c r="D208" s="38"/>
      <c r="E208" s="38"/>
      <c r="O208"/>
      <c r="P208"/>
      <c r="Q208"/>
    </row>
    <row r="209" spans="3:17" x14ac:dyDescent="0.25">
      <c r="C209" s="38"/>
      <c r="D209" s="38"/>
      <c r="E209" s="38"/>
      <c r="O209"/>
      <c r="P209"/>
      <c r="Q209"/>
    </row>
    <row r="210" spans="3:17" x14ac:dyDescent="0.25">
      <c r="C210" s="38"/>
      <c r="D210" s="38"/>
      <c r="E210" s="38"/>
      <c r="O210"/>
      <c r="P210"/>
      <c r="Q210"/>
    </row>
    <row r="211" spans="3:17" x14ac:dyDescent="0.25">
      <c r="C211" s="38"/>
      <c r="D211" s="38"/>
      <c r="E211" s="38"/>
      <c r="O211"/>
      <c r="P211"/>
      <c r="Q211"/>
    </row>
    <row r="212" spans="3:17" x14ac:dyDescent="0.25">
      <c r="C212" s="38"/>
      <c r="D212" s="38"/>
      <c r="E212" s="38"/>
      <c r="O212"/>
      <c r="P212"/>
      <c r="Q212"/>
    </row>
    <row r="213" spans="3:17" x14ac:dyDescent="0.25">
      <c r="C213" s="38"/>
      <c r="D213" s="38"/>
      <c r="E213" s="38"/>
      <c r="O213"/>
      <c r="P213"/>
      <c r="Q213"/>
    </row>
    <row r="214" spans="3:17" x14ac:dyDescent="0.25">
      <c r="C214" s="38"/>
      <c r="D214" s="38"/>
      <c r="E214" s="38"/>
      <c r="O214"/>
      <c r="P214"/>
      <c r="Q214"/>
    </row>
    <row r="215" spans="3:17" x14ac:dyDescent="0.25">
      <c r="C215" s="38"/>
      <c r="D215" s="38"/>
      <c r="E215" s="38"/>
      <c r="O215"/>
      <c r="P215"/>
      <c r="Q215"/>
    </row>
    <row r="216" spans="3:17" x14ac:dyDescent="0.25">
      <c r="C216" s="38"/>
      <c r="D216" s="38"/>
      <c r="E216" s="38"/>
      <c r="O216"/>
      <c r="P216"/>
      <c r="Q216"/>
    </row>
    <row r="217" spans="3:17" x14ac:dyDescent="0.25">
      <c r="C217" s="38"/>
      <c r="D217" s="38"/>
      <c r="E217" s="38"/>
      <c r="O217"/>
      <c r="P217"/>
      <c r="Q217"/>
    </row>
    <row r="218" spans="3:17" x14ac:dyDescent="0.25">
      <c r="C218" s="38"/>
      <c r="D218" s="38"/>
      <c r="E218" s="38"/>
      <c r="O218"/>
      <c r="P218"/>
      <c r="Q218"/>
    </row>
    <row r="219" spans="3:17" x14ac:dyDescent="0.25">
      <c r="C219" s="38"/>
      <c r="D219" s="38"/>
      <c r="E219" s="38"/>
      <c r="O219"/>
      <c r="P219"/>
      <c r="Q219"/>
    </row>
    <row r="220" spans="3:17" x14ac:dyDescent="0.25">
      <c r="C220" s="38"/>
      <c r="D220" s="38"/>
      <c r="E220" s="38"/>
      <c r="O220"/>
      <c r="P220"/>
      <c r="Q220"/>
    </row>
    <row r="221" spans="3:17" x14ac:dyDescent="0.25">
      <c r="C221" s="38"/>
      <c r="D221" s="38"/>
      <c r="E221" s="38"/>
      <c r="O221"/>
      <c r="P221"/>
      <c r="Q221"/>
    </row>
    <row r="222" spans="3:17" x14ac:dyDescent="0.25">
      <c r="C222" s="38"/>
      <c r="D222" s="38"/>
      <c r="E222" s="38"/>
      <c r="O222"/>
      <c r="P222"/>
      <c r="Q222"/>
    </row>
    <row r="223" spans="3:17" x14ac:dyDescent="0.25">
      <c r="C223" s="38"/>
      <c r="D223" s="38"/>
      <c r="E223" s="38"/>
      <c r="O223"/>
      <c r="P223"/>
      <c r="Q223"/>
    </row>
    <row r="224" spans="3:17" x14ac:dyDescent="0.25">
      <c r="C224" s="38"/>
      <c r="D224" s="38"/>
      <c r="E224" s="38"/>
      <c r="O224"/>
      <c r="P224"/>
      <c r="Q224"/>
    </row>
    <row r="225" spans="3:17" x14ac:dyDescent="0.25">
      <c r="C225" s="38"/>
      <c r="D225" s="38"/>
      <c r="E225" s="38"/>
      <c r="O225"/>
      <c r="P225"/>
      <c r="Q225"/>
    </row>
    <row r="226" spans="3:17" x14ac:dyDescent="0.25">
      <c r="C226" s="38"/>
      <c r="D226" s="38"/>
      <c r="E226" s="38"/>
      <c r="O226"/>
      <c r="P226"/>
      <c r="Q226"/>
    </row>
    <row r="227" spans="3:17" x14ac:dyDescent="0.25">
      <c r="C227" s="38"/>
      <c r="D227" s="38"/>
      <c r="E227" s="38"/>
      <c r="O227"/>
      <c r="P227"/>
      <c r="Q227"/>
    </row>
    <row r="228" spans="3:17" x14ac:dyDescent="0.25">
      <c r="C228" s="38"/>
      <c r="D228" s="38"/>
      <c r="E228" s="38"/>
      <c r="O228"/>
      <c r="P228"/>
      <c r="Q228"/>
    </row>
    <row r="229" spans="3:17" x14ac:dyDescent="0.25">
      <c r="C229" s="38"/>
      <c r="D229" s="38"/>
      <c r="E229" s="38"/>
      <c r="O229"/>
      <c r="P229"/>
      <c r="Q229"/>
    </row>
    <row r="230" spans="3:17" x14ac:dyDescent="0.25">
      <c r="C230" s="38"/>
      <c r="D230" s="38"/>
      <c r="E230" s="38"/>
      <c r="O230"/>
      <c r="P230"/>
      <c r="Q230"/>
    </row>
    <row r="231" spans="3:17" x14ac:dyDescent="0.25">
      <c r="C231" s="38"/>
      <c r="D231" s="38"/>
      <c r="E231" s="38"/>
      <c r="O231"/>
      <c r="P231"/>
      <c r="Q231"/>
    </row>
    <row r="232" spans="3:17" x14ac:dyDescent="0.25">
      <c r="C232" s="38"/>
      <c r="D232" s="38"/>
      <c r="E232" s="38"/>
      <c r="O232"/>
      <c r="P232"/>
      <c r="Q232"/>
    </row>
    <row r="233" spans="3:17" x14ac:dyDescent="0.25">
      <c r="C233" s="38"/>
      <c r="D233" s="38"/>
      <c r="E233" s="38"/>
      <c r="O233"/>
      <c r="P233"/>
      <c r="Q233"/>
    </row>
    <row r="234" spans="3:17" x14ac:dyDescent="0.25">
      <c r="C234" s="38"/>
      <c r="D234" s="38"/>
      <c r="E234" s="38"/>
      <c r="O234"/>
      <c r="P234"/>
      <c r="Q234"/>
    </row>
    <row r="235" spans="3:17" x14ac:dyDescent="0.25">
      <c r="C235" s="38"/>
      <c r="D235" s="38"/>
      <c r="E235" s="38"/>
      <c r="O235"/>
      <c r="P235"/>
      <c r="Q235"/>
    </row>
    <row r="236" spans="3:17" x14ac:dyDescent="0.25">
      <c r="C236" s="38"/>
      <c r="D236" s="38"/>
      <c r="E236" s="38"/>
      <c r="O236"/>
      <c r="P236"/>
      <c r="Q236"/>
    </row>
    <row r="237" spans="3:17" x14ac:dyDescent="0.25">
      <c r="C237" s="38"/>
      <c r="D237" s="38"/>
      <c r="E237" s="38"/>
      <c r="O237"/>
      <c r="P237"/>
      <c r="Q237"/>
    </row>
    <row r="238" spans="3:17" x14ac:dyDescent="0.25">
      <c r="C238" s="38"/>
      <c r="D238" s="38"/>
      <c r="E238" s="38"/>
      <c r="O238"/>
      <c r="P238"/>
      <c r="Q238"/>
    </row>
    <row r="239" spans="3:17" x14ac:dyDescent="0.25">
      <c r="C239" s="38"/>
      <c r="D239" s="38"/>
      <c r="E239" s="38"/>
      <c r="O239"/>
      <c r="P239"/>
      <c r="Q239"/>
    </row>
    <row r="240" spans="3:17" x14ac:dyDescent="0.25">
      <c r="C240" s="38"/>
      <c r="D240" s="38"/>
      <c r="E240" s="38"/>
      <c r="O240"/>
      <c r="P240"/>
      <c r="Q240"/>
    </row>
    <row r="241" spans="3:17" x14ac:dyDescent="0.25">
      <c r="C241" s="38"/>
      <c r="D241" s="38"/>
      <c r="E241" s="38"/>
      <c r="O241"/>
      <c r="P241"/>
      <c r="Q241"/>
    </row>
    <row r="242" spans="3:17" x14ac:dyDescent="0.25">
      <c r="C242" s="38"/>
      <c r="D242" s="38"/>
      <c r="E242" s="38"/>
      <c r="O242"/>
      <c r="P242"/>
      <c r="Q242"/>
    </row>
    <row r="243" spans="3:17" x14ac:dyDescent="0.25">
      <c r="C243" s="38"/>
      <c r="D243" s="38"/>
      <c r="E243" s="38"/>
      <c r="O243"/>
      <c r="P243"/>
      <c r="Q243"/>
    </row>
    <row r="244" spans="3:17" x14ac:dyDescent="0.25">
      <c r="C244" s="38"/>
      <c r="D244" s="38"/>
      <c r="E244" s="38"/>
      <c r="O244"/>
      <c r="P244"/>
      <c r="Q244"/>
    </row>
    <row r="245" spans="3:17" x14ac:dyDescent="0.25">
      <c r="C245" s="38"/>
      <c r="D245" s="38"/>
      <c r="E245" s="38"/>
      <c r="O245"/>
      <c r="P245"/>
      <c r="Q245"/>
    </row>
    <row r="246" spans="3:17" x14ac:dyDescent="0.25">
      <c r="C246" s="38"/>
      <c r="D246" s="38"/>
      <c r="E246" s="38"/>
      <c r="O246"/>
      <c r="P246"/>
      <c r="Q246"/>
    </row>
    <row r="247" spans="3:17" x14ac:dyDescent="0.25">
      <c r="C247" s="38"/>
      <c r="D247" s="38"/>
      <c r="E247" s="38"/>
      <c r="O247"/>
      <c r="P247"/>
      <c r="Q247"/>
    </row>
    <row r="248" spans="3:17" x14ac:dyDescent="0.25">
      <c r="C248" s="38"/>
      <c r="D248" s="38"/>
      <c r="E248" s="38"/>
      <c r="O248"/>
      <c r="P248"/>
      <c r="Q248"/>
    </row>
    <row r="249" spans="3:17" x14ac:dyDescent="0.25">
      <c r="C249" s="38"/>
      <c r="D249" s="38"/>
      <c r="E249" s="38"/>
      <c r="O249"/>
      <c r="P249"/>
      <c r="Q249"/>
    </row>
    <row r="250" spans="3:17" x14ac:dyDescent="0.25">
      <c r="C250" s="38"/>
      <c r="D250" s="38"/>
      <c r="E250" s="38"/>
      <c r="O250"/>
      <c r="P250"/>
      <c r="Q250"/>
    </row>
    <row r="251" spans="3:17" x14ac:dyDescent="0.25">
      <c r="C251" s="38"/>
      <c r="D251" s="38"/>
      <c r="E251" s="38"/>
      <c r="O251"/>
      <c r="P251"/>
      <c r="Q251"/>
    </row>
    <row r="252" spans="3:17" x14ac:dyDescent="0.25">
      <c r="C252" s="38"/>
      <c r="D252" s="38"/>
      <c r="E252" s="38"/>
      <c r="O252"/>
      <c r="P252"/>
      <c r="Q252"/>
    </row>
    <row r="253" spans="3:17" x14ac:dyDescent="0.25">
      <c r="C253" s="38"/>
      <c r="D253" s="38"/>
      <c r="E253" s="38"/>
      <c r="O253"/>
      <c r="P253"/>
      <c r="Q253"/>
    </row>
    <row r="254" spans="3:17" x14ac:dyDescent="0.25">
      <c r="C254" s="38"/>
      <c r="D254" s="38"/>
      <c r="E254" s="38"/>
      <c r="O254"/>
      <c r="P254"/>
      <c r="Q254"/>
    </row>
    <row r="255" spans="3:17" x14ac:dyDescent="0.25">
      <c r="C255" s="38"/>
      <c r="D255" s="38"/>
      <c r="E255" s="38"/>
      <c r="O255"/>
      <c r="P255"/>
      <c r="Q255"/>
    </row>
    <row r="256" spans="3:17" x14ac:dyDescent="0.25">
      <c r="C256" s="38"/>
      <c r="D256" s="38"/>
      <c r="E256" s="38"/>
      <c r="O256"/>
      <c r="P256"/>
      <c r="Q256"/>
    </row>
    <row r="257" spans="3:17" x14ac:dyDescent="0.25">
      <c r="C257" s="38"/>
      <c r="D257" s="38"/>
      <c r="E257" s="38"/>
      <c r="O257"/>
      <c r="P257"/>
      <c r="Q257"/>
    </row>
    <row r="258" spans="3:17" x14ac:dyDescent="0.25">
      <c r="C258" s="38"/>
      <c r="D258" s="38"/>
      <c r="E258" s="38"/>
      <c r="O258"/>
      <c r="P258"/>
      <c r="Q258"/>
    </row>
    <row r="259" spans="3:17" x14ac:dyDescent="0.25">
      <c r="C259" s="38"/>
      <c r="D259" s="38"/>
      <c r="E259" s="38"/>
      <c r="O259"/>
      <c r="P259"/>
      <c r="Q259"/>
    </row>
    <row r="260" spans="3:17" x14ac:dyDescent="0.25">
      <c r="C260" s="38"/>
      <c r="D260" s="38"/>
      <c r="E260" s="38"/>
      <c r="O260"/>
      <c r="P260"/>
      <c r="Q260"/>
    </row>
    <row r="261" spans="3:17" x14ac:dyDescent="0.25">
      <c r="C261" s="38"/>
      <c r="D261" s="38"/>
      <c r="E261" s="38"/>
      <c r="O261"/>
      <c r="P261"/>
      <c r="Q261"/>
    </row>
    <row r="262" spans="3:17" x14ac:dyDescent="0.25">
      <c r="C262" s="38"/>
      <c r="D262" s="38"/>
      <c r="E262" s="38"/>
      <c r="O262"/>
      <c r="P262"/>
      <c r="Q262"/>
    </row>
    <row r="263" spans="3:17" x14ac:dyDescent="0.25">
      <c r="C263" s="38"/>
      <c r="D263" s="38"/>
      <c r="E263" s="38"/>
      <c r="O263"/>
      <c r="P263"/>
      <c r="Q263"/>
    </row>
    <row r="264" spans="3:17" x14ac:dyDescent="0.25">
      <c r="C264" s="38"/>
      <c r="D264" s="38"/>
      <c r="E264" s="38"/>
      <c r="O264"/>
      <c r="P264"/>
      <c r="Q264"/>
    </row>
    <row r="265" spans="3:17" x14ac:dyDescent="0.25">
      <c r="C265" s="38"/>
      <c r="D265" s="38"/>
      <c r="E265" s="38"/>
      <c r="O265"/>
      <c r="P265"/>
      <c r="Q265"/>
    </row>
    <row r="266" spans="3:17" x14ac:dyDescent="0.25">
      <c r="C266" s="38"/>
      <c r="D266" s="38"/>
      <c r="E266" s="38"/>
      <c r="O266"/>
      <c r="P266"/>
      <c r="Q266"/>
    </row>
    <row r="267" spans="3:17" x14ac:dyDescent="0.25">
      <c r="C267" s="38"/>
      <c r="D267" s="38"/>
      <c r="E267" s="38"/>
      <c r="O267"/>
      <c r="P267"/>
      <c r="Q267"/>
    </row>
    <row r="268" spans="3:17" x14ac:dyDescent="0.25">
      <c r="C268" s="38"/>
      <c r="D268" s="38"/>
      <c r="E268" s="38"/>
      <c r="O268"/>
      <c r="P268"/>
      <c r="Q268"/>
    </row>
    <row r="269" spans="3:17" x14ac:dyDescent="0.25">
      <c r="C269" s="38"/>
      <c r="D269" s="38"/>
      <c r="E269" s="38"/>
      <c r="O269"/>
      <c r="P269"/>
      <c r="Q269"/>
    </row>
    <row r="270" spans="3:17" x14ac:dyDescent="0.25">
      <c r="C270" s="38"/>
      <c r="D270" s="38"/>
      <c r="E270" s="38"/>
      <c r="O270"/>
      <c r="P270"/>
      <c r="Q270"/>
    </row>
    <row r="271" spans="3:17" x14ac:dyDescent="0.25">
      <c r="C271" s="38"/>
      <c r="D271" s="38"/>
      <c r="E271" s="38"/>
      <c r="O271"/>
      <c r="P271"/>
      <c r="Q271"/>
    </row>
    <row r="272" spans="3:17" x14ac:dyDescent="0.25">
      <c r="C272" s="38"/>
      <c r="D272" s="38"/>
      <c r="E272" s="38"/>
      <c r="O272"/>
      <c r="P272"/>
      <c r="Q272"/>
    </row>
    <row r="273" spans="3:17" x14ac:dyDescent="0.25">
      <c r="C273" s="38"/>
      <c r="D273" s="38"/>
      <c r="E273" s="38"/>
      <c r="O273"/>
      <c r="P273"/>
      <c r="Q273"/>
    </row>
    <row r="274" spans="3:17" x14ac:dyDescent="0.25">
      <c r="C274" s="38"/>
      <c r="D274" s="38"/>
      <c r="E274" s="38"/>
      <c r="O274"/>
      <c r="P274"/>
      <c r="Q274"/>
    </row>
    <row r="275" spans="3:17" x14ac:dyDescent="0.25">
      <c r="C275" s="38"/>
      <c r="D275" s="38"/>
      <c r="E275" s="38"/>
      <c r="O275"/>
      <c r="P275"/>
      <c r="Q275"/>
    </row>
    <row r="276" spans="3:17" x14ac:dyDescent="0.25">
      <c r="C276" s="38"/>
      <c r="D276" s="38"/>
      <c r="E276" s="38"/>
      <c r="O276"/>
      <c r="P276"/>
      <c r="Q276"/>
    </row>
    <row r="277" spans="3:17" x14ac:dyDescent="0.25">
      <c r="C277" s="38"/>
      <c r="D277" s="38"/>
      <c r="E277" s="38"/>
      <c r="O277"/>
      <c r="P277"/>
      <c r="Q277"/>
    </row>
    <row r="278" spans="3:17" x14ac:dyDescent="0.25">
      <c r="C278" s="38"/>
      <c r="D278" s="38"/>
      <c r="E278" s="38"/>
      <c r="O278"/>
      <c r="P278"/>
      <c r="Q278"/>
    </row>
    <row r="279" spans="3:17" x14ac:dyDescent="0.25">
      <c r="C279" s="38"/>
      <c r="D279" s="38"/>
      <c r="E279" s="38"/>
      <c r="O279"/>
      <c r="P279"/>
      <c r="Q279"/>
    </row>
    <row r="280" spans="3:17" x14ac:dyDescent="0.25">
      <c r="C280" s="38"/>
      <c r="D280" s="38"/>
      <c r="E280" s="38"/>
      <c r="O280"/>
      <c r="P280"/>
      <c r="Q280"/>
    </row>
    <row r="281" spans="3:17" x14ac:dyDescent="0.25">
      <c r="C281" s="38"/>
      <c r="D281" s="38"/>
      <c r="E281" s="38"/>
      <c r="O281"/>
      <c r="P281"/>
      <c r="Q281"/>
    </row>
    <row r="282" spans="3:17" x14ac:dyDescent="0.25">
      <c r="C282" s="38"/>
      <c r="D282" s="38"/>
      <c r="E282" s="38"/>
      <c r="O282"/>
      <c r="P282"/>
      <c r="Q282"/>
    </row>
    <row r="283" spans="3:17" x14ac:dyDescent="0.25">
      <c r="C283" s="38"/>
      <c r="D283" s="38"/>
      <c r="E283" s="38"/>
      <c r="O283"/>
      <c r="P283"/>
      <c r="Q283"/>
    </row>
    <row r="284" spans="3:17" x14ac:dyDescent="0.25">
      <c r="C284" s="38"/>
      <c r="D284" s="38"/>
      <c r="E284" s="38"/>
      <c r="O284"/>
      <c r="P284"/>
      <c r="Q284"/>
    </row>
    <row r="285" spans="3:17" x14ac:dyDescent="0.25">
      <c r="C285" s="38"/>
      <c r="D285" s="38"/>
      <c r="E285" s="38"/>
      <c r="O285"/>
      <c r="P285"/>
      <c r="Q285"/>
    </row>
    <row r="286" spans="3:17" x14ac:dyDescent="0.25">
      <c r="C286" s="38"/>
      <c r="D286" s="38"/>
      <c r="E286" s="38"/>
      <c r="O286"/>
      <c r="P286"/>
      <c r="Q286"/>
    </row>
    <row r="287" spans="3:17" x14ac:dyDescent="0.25">
      <c r="C287" s="38"/>
      <c r="D287" s="38"/>
      <c r="E287" s="38"/>
      <c r="O287"/>
      <c r="P287"/>
      <c r="Q287"/>
    </row>
    <row r="288" spans="3:17" x14ac:dyDescent="0.25">
      <c r="C288" s="38"/>
      <c r="D288" s="38"/>
      <c r="E288" s="38"/>
      <c r="O288"/>
      <c r="P288"/>
      <c r="Q288"/>
    </row>
    <row r="289" spans="3:17" x14ac:dyDescent="0.25">
      <c r="C289" s="38"/>
      <c r="D289" s="38"/>
      <c r="E289" s="38"/>
      <c r="O289"/>
      <c r="P289"/>
      <c r="Q289"/>
    </row>
    <row r="290" spans="3:17" x14ac:dyDescent="0.25">
      <c r="C290" s="38"/>
      <c r="D290" s="38"/>
      <c r="E290" s="38"/>
      <c r="O290"/>
      <c r="P290"/>
      <c r="Q290"/>
    </row>
    <row r="291" spans="3:17" x14ac:dyDescent="0.25">
      <c r="C291" s="38"/>
      <c r="D291" s="38"/>
      <c r="E291" s="38"/>
      <c r="O291"/>
      <c r="P291"/>
      <c r="Q291"/>
    </row>
    <row r="292" spans="3:17" x14ac:dyDescent="0.25">
      <c r="C292" s="38"/>
      <c r="D292" s="38"/>
      <c r="E292" s="38"/>
      <c r="O292"/>
      <c r="P292"/>
      <c r="Q292"/>
    </row>
    <row r="293" spans="3:17" x14ac:dyDescent="0.25">
      <c r="C293" s="38"/>
      <c r="D293" s="38"/>
      <c r="E293" s="38"/>
      <c r="O293"/>
      <c r="P293"/>
      <c r="Q293"/>
    </row>
    <row r="294" spans="3:17" x14ac:dyDescent="0.25">
      <c r="C294" s="38"/>
      <c r="D294" s="38"/>
      <c r="E294" s="38"/>
      <c r="O294"/>
      <c r="P294"/>
      <c r="Q294"/>
    </row>
    <row r="295" spans="3:17" x14ac:dyDescent="0.25">
      <c r="C295" s="38"/>
      <c r="D295" s="38"/>
      <c r="E295" s="38"/>
      <c r="O295"/>
      <c r="P295"/>
      <c r="Q295"/>
    </row>
    <row r="296" spans="3:17" x14ac:dyDescent="0.25">
      <c r="C296" s="38"/>
      <c r="D296" s="38"/>
      <c r="E296" s="38"/>
      <c r="O296"/>
      <c r="P296"/>
      <c r="Q296"/>
    </row>
    <row r="297" spans="3:17" x14ac:dyDescent="0.25">
      <c r="C297" s="38"/>
      <c r="D297" s="38"/>
      <c r="E297" s="38"/>
      <c r="O297"/>
      <c r="P297"/>
      <c r="Q297"/>
    </row>
    <row r="298" spans="3:17" x14ac:dyDescent="0.25">
      <c r="C298" s="38"/>
      <c r="D298" s="38"/>
      <c r="E298" s="38"/>
      <c r="O298"/>
      <c r="P298"/>
      <c r="Q298"/>
    </row>
    <row r="299" spans="3:17" x14ac:dyDescent="0.25">
      <c r="C299" s="38"/>
      <c r="D299" s="38"/>
      <c r="E299" s="38"/>
      <c r="O299"/>
      <c r="P299"/>
      <c r="Q299"/>
    </row>
    <row r="300" spans="3:17" x14ac:dyDescent="0.25">
      <c r="C300" s="38"/>
      <c r="D300" s="38"/>
      <c r="E300" s="38"/>
      <c r="O300"/>
      <c r="P300"/>
      <c r="Q300"/>
    </row>
    <row r="301" spans="3:17" x14ac:dyDescent="0.25">
      <c r="C301" s="38"/>
      <c r="D301" s="38"/>
      <c r="E301" s="38"/>
      <c r="O301"/>
      <c r="P301"/>
      <c r="Q301"/>
    </row>
    <row r="302" spans="3:17" x14ac:dyDescent="0.25">
      <c r="C302" s="38"/>
      <c r="D302" s="38"/>
      <c r="E302" s="38"/>
      <c r="O302"/>
      <c r="P302"/>
      <c r="Q302"/>
    </row>
    <row r="303" spans="3:17" x14ac:dyDescent="0.25">
      <c r="C303" s="38"/>
      <c r="D303" s="38"/>
      <c r="E303" s="38"/>
      <c r="O303"/>
      <c r="P303"/>
      <c r="Q303"/>
    </row>
    <row r="304" spans="3:17" x14ac:dyDescent="0.25">
      <c r="C304" s="38"/>
      <c r="D304" s="38"/>
      <c r="E304" s="38"/>
      <c r="O304"/>
      <c r="P304"/>
      <c r="Q304"/>
    </row>
    <row r="305" spans="3:17" x14ac:dyDescent="0.25">
      <c r="C305" s="38"/>
      <c r="D305" s="38"/>
      <c r="E305" s="38"/>
      <c r="O305"/>
      <c r="P305"/>
      <c r="Q305"/>
    </row>
    <row r="306" spans="3:17" x14ac:dyDescent="0.25">
      <c r="C306" s="38"/>
      <c r="D306" s="38"/>
      <c r="E306" s="38"/>
      <c r="O306"/>
      <c r="P306"/>
      <c r="Q306"/>
    </row>
    <row r="307" spans="3:17" x14ac:dyDescent="0.25">
      <c r="C307" s="38"/>
      <c r="D307" s="38"/>
      <c r="E307" s="38"/>
      <c r="O307"/>
      <c r="P307"/>
      <c r="Q307"/>
    </row>
    <row r="308" spans="3:17" x14ac:dyDescent="0.25">
      <c r="C308" s="38"/>
      <c r="D308" s="38"/>
      <c r="E308" s="38"/>
      <c r="O308"/>
      <c r="P308"/>
      <c r="Q308"/>
    </row>
    <row r="309" spans="3:17" x14ac:dyDescent="0.25">
      <c r="C309" s="38"/>
      <c r="D309" s="38"/>
      <c r="E309" s="38"/>
      <c r="O309"/>
      <c r="P309"/>
      <c r="Q309"/>
    </row>
    <row r="310" spans="3:17" x14ac:dyDescent="0.25">
      <c r="C310" s="38"/>
      <c r="D310" s="38"/>
      <c r="E310" s="38"/>
      <c r="O310"/>
      <c r="P310"/>
      <c r="Q310"/>
    </row>
    <row r="311" spans="3:17" x14ac:dyDescent="0.25">
      <c r="C311" s="38"/>
      <c r="D311" s="38"/>
      <c r="E311" s="38"/>
      <c r="O311"/>
      <c r="P311"/>
      <c r="Q311"/>
    </row>
    <row r="312" spans="3:17" x14ac:dyDescent="0.25">
      <c r="C312" s="38"/>
      <c r="D312" s="38"/>
      <c r="E312" s="38"/>
      <c r="O312"/>
      <c r="P312"/>
      <c r="Q312"/>
    </row>
    <row r="313" spans="3:17" x14ac:dyDescent="0.25">
      <c r="C313" s="38"/>
      <c r="D313" s="38"/>
      <c r="E313" s="38"/>
      <c r="O313"/>
      <c r="P313"/>
      <c r="Q313"/>
    </row>
    <row r="314" spans="3:17" x14ac:dyDescent="0.25">
      <c r="C314" s="38"/>
      <c r="D314" s="38"/>
      <c r="E314" s="38"/>
      <c r="O314"/>
      <c r="P314"/>
      <c r="Q314"/>
    </row>
    <row r="315" spans="3:17" x14ac:dyDescent="0.25">
      <c r="C315" s="38"/>
      <c r="D315" s="38"/>
      <c r="E315" s="38"/>
      <c r="O315"/>
      <c r="P315"/>
      <c r="Q315"/>
    </row>
    <row r="316" spans="3:17" x14ac:dyDescent="0.25">
      <c r="C316" s="38"/>
      <c r="D316" s="38"/>
      <c r="E316" s="38"/>
      <c r="O316"/>
      <c r="P316"/>
      <c r="Q316"/>
    </row>
    <row r="317" spans="3:17" x14ac:dyDescent="0.25">
      <c r="C317" s="38"/>
      <c r="D317" s="38"/>
      <c r="E317" s="38"/>
      <c r="O317"/>
      <c r="P317"/>
      <c r="Q317"/>
    </row>
    <row r="318" spans="3:17" x14ac:dyDescent="0.25">
      <c r="C318" s="38"/>
      <c r="D318" s="38"/>
      <c r="E318" s="38"/>
      <c r="O318"/>
      <c r="P318"/>
      <c r="Q318"/>
    </row>
    <row r="319" spans="3:17" x14ac:dyDescent="0.25">
      <c r="C319" s="38"/>
      <c r="D319" s="38"/>
      <c r="E319" s="38"/>
      <c r="O319"/>
      <c r="P319"/>
      <c r="Q319"/>
    </row>
    <row r="320" spans="3:17" x14ac:dyDescent="0.25">
      <c r="C320" s="38"/>
      <c r="D320" s="38"/>
      <c r="E320" s="38"/>
      <c r="O320"/>
      <c r="P320"/>
      <c r="Q320"/>
    </row>
    <row r="321" spans="3:17" x14ac:dyDescent="0.25">
      <c r="C321" s="38"/>
      <c r="D321" s="38"/>
      <c r="E321" s="38"/>
      <c r="O321"/>
      <c r="P321"/>
      <c r="Q321"/>
    </row>
    <row r="322" spans="3:17" x14ac:dyDescent="0.25">
      <c r="C322" s="38"/>
      <c r="D322" s="38"/>
      <c r="E322" s="38"/>
      <c r="O322"/>
      <c r="P322"/>
      <c r="Q322"/>
    </row>
    <row r="323" spans="3:17" x14ac:dyDescent="0.25">
      <c r="C323" s="38"/>
      <c r="D323" s="38"/>
      <c r="E323" s="38"/>
      <c r="O323"/>
      <c r="P323"/>
      <c r="Q323"/>
    </row>
    <row r="324" spans="3:17" x14ac:dyDescent="0.25">
      <c r="C324" s="38"/>
      <c r="D324" s="38"/>
      <c r="E324" s="38"/>
      <c r="O324"/>
      <c r="P324"/>
      <c r="Q324"/>
    </row>
    <row r="325" spans="3:17" x14ac:dyDescent="0.25">
      <c r="C325" s="38"/>
      <c r="D325" s="38"/>
      <c r="E325" s="38"/>
      <c r="O325"/>
      <c r="P325"/>
      <c r="Q325"/>
    </row>
    <row r="326" spans="3:17" x14ac:dyDescent="0.25">
      <c r="C326" s="38"/>
      <c r="D326" s="38"/>
      <c r="E326" s="38"/>
      <c r="O326"/>
      <c r="P326"/>
      <c r="Q326"/>
    </row>
    <row r="327" spans="3:17" x14ac:dyDescent="0.25">
      <c r="C327" s="38"/>
      <c r="D327" s="38"/>
      <c r="E327" s="38"/>
      <c r="O327"/>
      <c r="P327"/>
      <c r="Q327"/>
    </row>
    <row r="328" spans="3:17" x14ac:dyDescent="0.25">
      <c r="C328" s="38"/>
      <c r="D328" s="38"/>
      <c r="E328" s="38"/>
      <c r="O328"/>
      <c r="P328"/>
      <c r="Q328"/>
    </row>
    <row r="329" spans="3:17" x14ac:dyDescent="0.25">
      <c r="C329" s="38"/>
      <c r="D329" s="38"/>
      <c r="E329" s="38"/>
      <c r="O329"/>
      <c r="P329"/>
      <c r="Q329"/>
    </row>
    <row r="330" spans="3:17" x14ac:dyDescent="0.25">
      <c r="C330" s="38"/>
      <c r="D330" s="38"/>
      <c r="E330" s="38"/>
      <c r="O330"/>
      <c r="P330"/>
      <c r="Q330"/>
    </row>
    <row r="331" spans="3:17" x14ac:dyDescent="0.25">
      <c r="C331" s="38"/>
      <c r="D331" s="38"/>
      <c r="E331" s="38"/>
      <c r="O331"/>
      <c r="P331"/>
      <c r="Q331"/>
    </row>
    <row r="332" spans="3:17" x14ac:dyDescent="0.25">
      <c r="C332" s="38"/>
      <c r="D332" s="38"/>
      <c r="E332" s="38"/>
      <c r="O332"/>
      <c r="P332"/>
      <c r="Q332"/>
    </row>
    <row r="333" spans="3:17" x14ac:dyDescent="0.25">
      <c r="C333" s="38"/>
      <c r="D333" s="38"/>
      <c r="E333" s="38"/>
      <c r="O333"/>
      <c r="P333"/>
      <c r="Q333"/>
    </row>
    <row r="334" spans="3:17" x14ac:dyDescent="0.25">
      <c r="C334" s="38"/>
      <c r="D334" s="38"/>
      <c r="E334" s="38"/>
      <c r="O334"/>
      <c r="P334"/>
      <c r="Q334"/>
    </row>
    <row r="335" spans="3:17" x14ac:dyDescent="0.25">
      <c r="C335" s="38"/>
      <c r="D335" s="38"/>
      <c r="E335" s="38"/>
      <c r="O335"/>
      <c r="P335"/>
      <c r="Q335"/>
    </row>
    <row r="336" spans="3:17" x14ac:dyDescent="0.25">
      <c r="C336" s="38"/>
      <c r="D336" s="38"/>
      <c r="E336" s="38"/>
      <c r="O336"/>
      <c r="P336"/>
      <c r="Q336"/>
    </row>
    <row r="337" spans="3:17" x14ac:dyDescent="0.25">
      <c r="C337" s="38"/>
      <c r="D337" s="38"/>
      <c r="E337" s="38"/>
      <c r="O337"/>
      <c r="P337"/>
      <c r="Q337"/>
    </row>
    <row r="338" spans="3:17" x14ac:dyDescent="0.25">
      <c r="C338" s="38"/>
      <c r="D338" s="38"/>
      <c r="E338" s="38"/>
      <c r="O338"/>
      <c r="P338"/>
      <c r="Q338"/>
    </row>
    <row r="339" spans="3:17" x14ac:dyDescent="0.25">
      <c r="C339" s="38"/>
      <c r="D339" s="38"/>
      <c r="E339" s="38"/>
      <c r="O339"/>
      <c r="P339"/>
      <c r="Q339"/>
    </row>
    <row r="340" spans="3:17" x14ac:dyDescent="0.25">
      <c r="C340" s="38"/>
      <c r="D340" s="38"/>
      <c r="E340" s="38"/>
      <c r="O340"/>
      <c r="P340"/>
      <c r="Q340"/>
    </row>
    <row r="341" spans="3:17" x14ac:dyDescent="0.25">
      <c r="C341" s="38"/>
      <c r="D341" s="38"/>
      <c r="E341" s="38"/>
      <c r="O341"/>
      <c r="P341"/>
      <c r="Q341"/>
    </row>
    <row r="342" spans="3:17" x14ac:dyDescent="0.25">
      <c r="C342" s="38"/>
      <c r="D342" s="38"/>
      <c r="E342" s="38"/>
      <c r="O342"/>
      <c r="P342"/>
      <c r="Q342"/>
    </row>
    <row r="343" spans="3:17" x14ac:dyDescent="0.25">
      <c r="C343" s="38"/>
      <c r="D343" s="38"/>
      <c r="E343" s="38"/>
      <c r="O343"/>
      <c r="P343"/>
      <c r="Q343"/>
    </row>
    <row r="344" spans="3:17" x14ac:dyDescent="0.25">
      <c r="C344" s="38"/>
      <c r="D344" s="38"/>
      <c r="E344" s="38"/>
      <c r="O344"/>
      <c r="P344"/>
      <c r="Q344"/>
    </row>
    <row r="345" spans="3:17" x14ac:dyDescent="0.25">
      <c r="C345" s="38"/>
      <c r="D345" s="38"/>
      <c r="E345" s="38"/>
      <c r="O345"/>
      <c r="P345"/>
      <c r="Q345"/>
    </row>
    <row r="346" spans="3:17" x14ac:dyDescent="0.25">
      <c r="C346" s="38"/>
      <c r="D346" s="38"/>
      <c r="E346" s="38"/>
      <c r="O346"/>
      <c r="P346"/>
      <c r="Q346"/>
    </row>
    <row r="347" spans="3:17" x14ac:dyDescent="0.25">
      <c r="C347" s="38"/>
      <c r="D347" s="38"/>
      <c r="E347" s="38"/>
      <c r="O347"/>
      <c r="P347"/>
      <c r="Q347"/>
    </row>
    <row r="348" spans="3:17" x14ac:dyDescent="0.25">
      <c r="C348" s="38"/>
      <c r="D348" s="38"/>
      <c r="E348" s="38"/>
      <c r="O348"/>
      <c r="P348"/>
      <c r="Q348"/>
    </row>
    <row r="349" spans="3:17" x14ac:dyDescent="0.25">
      <c r="C349" s="38"/>
      <c r="D349" s="38"/>
      <c r="E349" s="38"/>
      <c r="O349"/>
      <c r="P349"/>
      <c r="Q349"/>
    </row>
    <row r="350" spans="3:17" x14ac:dyDescent="0.25">
      <c r="C350" s="38"/>
      <c r="D350" s="38"/>
      <c r="E350" s="38"/>
      <c r="O350"/>
      <c r="P350"/>
      <c r="Q350"/>
    </row>
    <row r="351" spans="3:17" x14ac:dyDescent="0.25">
      <c r="C351" s="38"/>
      <c r="D351" s="38"/>
      <c r="E351" s="38"/>
      <c r="O351"/>
      <c r="P351"/>
      <c r="Q351"/>
    </row>
    <row r="352" spans="3:17" x14ac:dyDescent="0.25">
      <c r="C352" s="38"/>
      <c r="D352" s="38"/>
      <c r="E352" s="38"/>
      <c r="O352"/>
      <c r="P352"/>
      <c r="Q352"/>
    </row>
    <row r="353" spans="3:17" x14ac:dyDescent="0.25">
      <c r="C353" s="38"/>
      <c r="D353" s="38"/>
      <c r="E353" s="38"/>
      <c r="O353"/>
      <c r="P353"/>
      <c r="Q353"/>
    </row>
    <row r="354" spans="3:17" x14ac:dyDescent="0.25">
      <c r="C354" s="38"/>
      <c r="D354" s="38"/>
      <c r="E354" s="38"/>
      <c r="O354"/>
      <c r="P354"/>
      <c r="Q354"/>
    </row>
    <row r="355" spans="3:17" x14ac:dyDescent="0.25">
      <c r="C355" s="38"/>
      <c r="D355" s="38"/>
      <c r="E355" s="38"/>
      <c r="O355"/>
      <c r="P355"/>
      <c r="Q355"/>
    </row>
    <row r="356" spans="3:17" x14ac:dyDescent="0.25">
      <c r="C356" s="38"/>
      <c r="D356" s="38"/>
      <c r="E356" s="38"/>
      <c r="O356"/>
      <c r="P356"/>
      <c r="Q356"/>
    </row>
    <row r="357" spans="3:17" x14ac:dyDescent="0.25">
      <c r="C357" s="38"/>
      <c r="D357" s="38"/>
      <c r="E357" s="38"/>
      <c r="O357"/>
      <c r="P357"/>
      <c r="Q357"/>
    </row>
    <row r="358" spans="3:17" x14ac:dyDescent="0.25">
      <c r="C358" s="38"/>
      <c r="D358" s="38"/>
      <c r="E358" s="38"/>
      <c r="O358"/>
      <c r="P358"/>
      <c r="Q358"/>
    </row>
    <row r="359" spans="3:17" x14ac:dyDescent="0.25">
      <c r="C359" s="38"/>
      <c r="D359" s="38"/>
      <c r="E359" s="38"/>
      <c r="O359"/>
      <c r="P359"/>
      <c r="Q359"/>
    </row>
    <row r="360" spans="3:17" x14ac:dyDescent="0.25">
      <c r="C360" s="38"/>
      <c r="D360" s="38"/>
      <c r="E360" s="38"/>
      <c r="O360"/>
      <c r="P360"/>
      <c r="Q360"/>
    </row>
    <row r="361" spans="3:17" x14ac:dyDescent="0.25">
      <c r="C361" s="38"/>
      <c r="D361" s="38"/>
      <c r="E361" s="38"/>
      <c r="O361"/>
      <c r="P361"/>
      <c r="Q361"/>
    </row>
    <row r="362" spans="3:17" x14ac:dyDescent="0.25">
      <c r="C362" s="38"/>
      <c r="D362" s="38"/>
      <c r="E362" s="38"/>
      <c r="O362"/>
      <c r="P362"/>
      <c r="Q362"/>
    </row>
    <row r="363" spans="3:17" x14ac:dyDescent="0.25">
      <c r="C363" s="38"/>
      <c r="D363" s="38"/>
      <c r="E363" s="38"/>
      <c r="O363"/>
      <c r="P363"/>
      <c r="Q363"/>
    </row>
    <row r="364" spans="3:17" x14ac:dyDescent="0.25">
      <c r="C364" s="38"/>
      <c r="D364" s="38"/>
      <c r="E364" s="38"/>
      <c r="O364"/>
      <c r="P364"/>
      <c r="Q364"/>
    </row>
    <row r="365" spans="3:17" x14ac:dyDescent="0.25">
      <c r="C365" s="38"/>
      <c r="D365" s="38"/>
      <c r="E365" s="38"/>
      <c r="O365"/>
      <c r="P365"/>
      <c r="Q365"/>
    </row>
    <row r="366" spans="3:17" x14ac:dyDescent="0.25">
      <c r="C366" s="38"/>
      <c r="D366" s="38"/>
      <c r="E366" s="38"/>
      <c r="O366"/>
      <c r="P366"/>
      <c r="Q366"/>
    </row>
    <row r="367" spans="3:17" x14ac:dyDescent="0.25">
      <c r="C367" s="38"/>
      <c r="D367" s="38"/>
      <c r="E367" s="38"/>
      <c r="O367"/>
      <c r="P367"/>
      <c r="Q367"/>
    </row>
    <row r="368" spans="3:17" x14ac:dyDescent="0.25">
      <c r="C368" s="38"/>
      <c r="D368" s="38"/>
      <c r="E368" s="38"/>
      <c r="O368"/>
      <c r="P368"/>
      <c r="Q368"/>
    </row>
    <row r="369" spans="3:17" x14ac:dyDescent="0.25">
      <c r="C369" s="38"/>
      <c r="D369" s="38"/>
      <c r="E369" s="38"/>
      <c r="O369"/>
      <c r="P369"/>
      <c r="Q369"/>
    </row>
    <row r="370" spans="3:17" x14ac:dyDescent="0.25">
      <c r="C370" s="38"/>
      <c r="D370" s="38"/>
      <c r="E370" s="38"/>
      <c r="O370"/>
      <c r="P370"/>
      <c r="Q370"/>
    </row>
    <row r="371" spans="3:17" x14ac:dyDescent="0.25">
      <c r="C371" s="38"/>
      <c r="D371" s="38"/>
      <c r="E371" s="38"/>
      <c r="O371"/>
      <c r="P371"/>
      <c r="Q371"/>
    </row>
    <row r="372" spans="3:17" x14ac:dyDescent="0.25">
      <c r="C372" s="38"/>
      <c r="D372" s="38"/>
      <c r="E372" s="38"/>
      <c r="O372"/>
      <c r="P372"/>
      <c r="Q372"/>
    </row>
    <row r="373" spans="3:17" x14ac:dyDescent="0.25">
      <c r="C373" s="38"/>
      <c r="D373" s="38"/>
      <c r="E373" s="38"/>
      <c r="O373"/>
      <c r="P373"/>
      <c r="Q373"/>
    </row>
    <row r="374" spans="3:17" x14ac:dyDescent="0.25">
      <c r="C374" s="38"/>
      <c r="D374" s="38"/>
      <c r="E374" s="38"/>
      <c r="O374"/>
      <c r="P374"/>
      <c r="Q374"/>
    </row>
    <row r="375" spans="3:17" x14ac:dyDescent="0.25">
      <c r="C375" s="38"/>
      <c r="D375" s="38"/>
      <c r="E375" s="38"/>
      <c r="O375"/>
      <c r="P375"/>
      <c r="Q375"/>
    </row>
    <row r="376" spans="3:17" x14ac:dyDescent="0.25">
      <c r="C376" s="38"/>
      <c r="D376" s="38"/>
      <c r="E376" s="38"/>
      <c r="O376"/>
      <c r="P376"/>
      <c r="Q376"/>
    </row>
    <row r="377" spans="3:17" x14ac:dyDescent="0.25">
      <c r="C377" s="38"/>
      <c r="D377" s="38"/>
      <c r="E377" s="38"/>
      <c r="O377"/>
      <c r="P377"/>
      <c r="Q377"/>
    </row>
    <row r="378" spans="3:17" x14ac:dyDescent="0.25">
      <c r="C378" s="38"/>
      <c r="D378" s="38"/>
      <c r="E378" s="38"/>
      <c r="O378"/>
      <c r="P378"/>
      <c r="Q378"/>
    </row>
    <row r="379" spans="3:17" x14ac:dyDescent="0.25">
      <c r="C379" s="38"/>
      <c r="D379" s="38"/>
      <c r="E379" s="38"/>
      <c r="O379"/>
      <c r="P379"/>
      <c r="Q379"/>
    </row>
    <row r="380" spans="3:17" x14ac:dyDescent="0.25">
      <c r="C380" s="38"/>
      <c r="D380" s="38"/>
      <c r="E380" s="38"/>
      <c r="O380"/>
      <c r="P380"/>
      <c r="Q380"/>
    </row>
    <row r="381" spans="3:17" x14ac:dyDescent="0.25">
      <c r="C381" s="38"/>
      <c r="D381" s="38"/>
      <c r="E381" s="38"/>
      <c r="O381"/>
      <c r="P381"/>
      <c r="Q381"/>
    </row>
    <row r="382" spans="3:17" x14ac:dyDescent="0.25">
      <c r="C382" s="38"/>
      <c r="D382" s="38"/>
      <c r="E382" s="38"/>
      <c r="O382"/>
      <c r="P382"/>
      <c r="Q382"/>
    </row>
    <row r="383" spans="3:17" x14ac:dyDescent="0.25">
      <c r="C383" s="38"/>
      <c r="D383" s="38"/>
      <c r="E383" s="38"/>
      <c r="O383"/>
      <c r="P383"/>
      <c r="Q383"/>
    </row>
    <row r="384" spans="3:17" x14ac:dyDescent="0.25">
      <c r="C384" s="38"/>
      <c r="D384" s="38"/>
      <c r="E384" s="38"/>
      <c r="O384"/>
      <c r="P384"/>
      <c r="Q384"/>
    </row>
    <row r="385" spans="3:17" x14ac:dyDescent="0.25">
      <c r="C385" s="38"/>
      <c r="D385" s="38"/>
      <c r="E385" s="38"/>
      <c r="O385"/>
      <c r="P385"/>
      <c r="Q385"/>
    </row>
    <row r="386" spans="3:17" x14ac:dyDescent="0.25">
      <c r="C386" s="38"/>
      <c r="D386" s="38"/>
      <c r="E386" s="38"/>
      <c r="O386"/>
      <c r="P386"/>
      <c r="Q386"/>
    </row>
    <row r="387" spans="3:17" x14ac:dyDescent="0.25">
      <c r="C387" s="38"/>
      <c r="D387" s="38"/>
      <c r="E387" s="38"/>
      <c r="O387"/>
      <c r="P387"/>
      <c r="Q387"/>
    </row>
    <row r="388" spans="3:17" x14ac:dyDescent="0.25">
      <c r="C388" s="38"/>
      <c r="D388" s="38"/>
      <c r="E388" s="38"/>
      <c r="O388"/>
      <c r="P388"/>
      <c r="Q388"/>
    </row>
    <row r="389" spans="3:17" x14ac:dyDescent="0.25">
      <c r="C389" s="38"/>
      <c r="D389" s="38"/>
      <c r="E389" s="38"/>
      <c r="O389"/>
      <c r="P389"/>
      <c r="Q389"/>
    </row>
    <row r="390" spans="3:17" x14ac:dyDescent="0.25">
      <c r="C390" s="38"/>
      <c r="D390" s="38"/>
      <c r="E390" s="38"/>
      <c r="O390"/>
      <c r="P390"/>
      <c r="Q390"/>
    </row>
    <row r="391" spans="3:17" x14ac:dyDescent="0.25">
      <c r="C391" s="38"/>
      <c r="D391" s="38"/>
      <c r="E391" s="38"/>
      <c r="O391"/>
      <c r="P391"/>
      <c r="Q391"/>
    </row>
    <row r="392" spans="3:17" x14ac:dyDescent="0.25">
      <c r="C392" s="38"/>
      <c r="D392" s="38"/>
      <c r="E392" s="38"/>
      <c r="O392"/>
      <c r="P392"/>
      <c r="Q392"/>
    </row>
    <row r="393" spans="3:17" x14ac:dyDescent="0.25">
      <c r="C393" s="38"/>
      <c r="D393" s="38"/>
      <c r="E393" s="38"/>
      <c r="O393"/>
      <c r="P393"/>
      <c r="Q393"/>
    </row>
    <row r="394" spans="3:17" x14ac:dyDescent="0.25">
      <c r="C394" s="38"/>
      <c r="D394" s="38"/>
      <c r="E394" s="38"/>
      <c r="O394"/>
      <c r="P394"/>
      <c r="Q394"/>
    </row>
    <row r="395" spans="3:17" x14ac:dyDescent="0.25">
      <c r="C395" s="38"/>
      <c r="D395" s="38"/>
      <c r="E395" s="38"/>
      <c r="O395"/>
      <c r="P395"/>
      <c r="Q395"/>
    </row>
    <row r="396" spans="3:17" x14ac:dyDescent="0.25">
      <c r="C396" s="38"/>
      <c r="D396" s="38"/>
      <c r="E396" s="38"/>
      <c r="O396"/>
      <c r="P396"/>
      <c r="Q396"/>
    </row>
    <row r="397" spans="3:17" x14ac:dyDescent="0.25">
      <c r="C397" s="38"/>
      <c r="D397" s="38"/>
      <c r="E397" s="38"/>
      <c r="O397"/>
      <c r="P397"/>
      <c r="Q397"/>
    </row>
    <row r="398" spans="3:17" x14ac:dyDescent="0.25">
      <c r="C398" s="38"/>
      <c r="D398" s="38"/>
      <c r="E398" s="38"/>
      <c r="O398"/>
      <c r="P398"/>
      <c r="Q398"/>
    </row>
    <row r="399" spans="3:17" x14ac:dyDescent="0.25">
      <c r="C399" s="38"/>
      <c r="D399" s="38"/>
      <c r="E399" s="38"/>
      <c r="O399"/>
      <c r="P399"/>
      <c r="Q399"/>
    </row>
    <row r="400" spans="3:17" x14ac:dyDescent="0.25">
      <c r="C400" s="38"/>
      <c r="D400" s="38"/>
      <c r="E400" s="38"/>
      <c r="O400"/>
      <c r="P400"/>
      <c r="Q400"/>
    </row>
    <row r="401" spans="3:17" x14ac:dyDescent="0.25">
      <c r="C401" s="38"/>
      <c r="D401" s="38"/>
      <c r="E401" s="38"/>
      <c r="O401"/>
      <c r="P401"/>
      <c r="Q401"/>
    </row>
    <row r="402" spans="3:17" x14ac:dyDescent="0.25">
      <c r="C402" s="38"/>
      <c r="D402" s="38"/>
      <c r="E402" s="38"/>
      <c r="O402"/>
      <c r="P402"/>
      <c r="Q402"/>
    </row>
    <row r="403" spans="3:17" x14ac:dyDescent="0.25">
      <c r="C403" s="38"/>
      <c r="D403" s="38"/>
      <c r="E403" s="38"/>
      <c r="O403"/>
      <c r="P403"/>
      <c r="Q403"/>
    </row>
    <row r="404" spans="3:17" x14ac:dyDescent="0.25">
      <c r="C404" s="38"/>
      <c r="D404" s="38"/>
      <c r="E404" s="38"/>
      <c r="O404"/>
      <c r="P404"/>
      <c r="Q404"/>
    </row>
    <row r="405" spans="3:17" x14ac:dyDescent="0.25">
      <c r="C405" s="38"/>
      <c r="D405" s="38"/>
      <c r="E405" s="38"/>
      <c r="O405"/>
      <c r="P405"/>
      <c r="Q405"/>
    </row>
    <row r="406" spans="3:17" x14ac:dyDescent="0.25">
      <c r="C406" s="38"/>
      <c r="D406" s="38"/>
      <c r="E406" s="38"/>
      <c r="O406"/>
      <c r="P406"/>
      <c r="Q406"/>
    </row>
    <row r="407" spans="3:17" x14ac:dyDescent="0.25">
      <c r="C407" s="38"/>
      <c r="D407" s="38"/>
      <c r="E407" s="38"/>
      <c r="O407"/>
      <c r="P407"/>
      <c r="Q407"/>
    </row>
    <row r="408" spans="3:17" x14ac:dyDescent="0.25">
      <c r="C408" s="38"/>
      <c r="D408" s="38"/>
      <c r="E408" s="38"/>
      <c r="O408"/>
      <c r="P408"/>
      <c r="Q408"/>
    </row>
    <row r="409" spans="3:17" x14ac:dyDescent="0.25">
      <c r="C409" s="38"/>
      <c r="D409" s="38"/>
      <c r="E409" s="38"/>
      <c r="O409"/>
      <c r="P409"/>
      <c r="Q409"/>
    </row>
    <row r="410" spans="3:17" x14ac:dyDescent="0.25">
      <c r="C410" s="38"/>
      <c r="D410" s="38"/>
      <c r="E410" s="38"/>
      <c r="O410"/>
      <c r="P410"/>
      <c r="Q410"/>
    </row>
    <row r="411" spans="3:17" x14ac:dyDescent="0.25">
      <c r="C411" s="38"/>
      <c r="D411" s="38"/>
      <c r="E411" s="38"/>
      <c r="O411"/>
      <c r="P411"/>
      <c r="Q411"/>
    </row>
    <row r="412" spans="3:17" x14ac:dyDescent="0.25">
      <c r="C412" s="38"/>
      <c r="D412" s="38"/>
      <c r="E412" s="38"/>
      <c r="O412"/>
      <c r="P412"/>
      <c r="Q412"/>
    </row>
    <row r="413" spans="3:17" x14ac:dyDescent="0.25">
      <c r="C413" s="38"/>
      <c r="D413" s="38"/>
      <c r="E413" s="38"/>
      <c r="O413"/>
      <c r="P413"/>
      <c r="Q413"/>
    </row>
    <row r="414" spans="3:17" x14ac:dyDescent="0.25">
      <c r="C414" s="38"/>
      <c r="D414" s="38"/>
      <c r="E414" s="38"/>
      <c r="O414"/>
      <c r="P414"/>
      <c r="Q414"/>
    </row>
    <row r="415" spans="3:17" x14ac:dyDescent="0.25">
      <c r="C415" s="38"/>
      <c r="D415" s="38"/>
      <c r="E415" s="38"/>
      <c r="O415"/>
      <c r="P415"/>
      <c r="Q415"/>
    </row>
    <row r="416" spans="3:17" x14ac:dyDescent="0.25">
      <c r="C416" s="38"/>
      <c r="D416" s="38"/>
      <c r="E416" s="38"/>
      <c r="O416"/>
      <c r="P416"/>
      <c r="Q416"/>
    </row>
    <row r="417" spans="3:17" x14ac:dyDescent="0.25">
      <c r="C417" s="38"/>
      <c r="D417" s="38"/>
      <c r="E417" s="38"/>
      <c r="O417"/>
      <c r="P417"/>
      <c r="Q417"/>
    </row>
    <row r="418" spans="3:17" x14ac:dyDescent="0.25">
      <c r="C418" s="38"/>
      <c r="D418" s="38"/>
      <c r="E418" s="38"/>
      <c r="O418"/>
      <c r="P418"/>
      <c r="Q418"/>
    </row>
    <row r="419" spans="3:17" x14ac:dyDescent="0.25">
      <c r="C419" s="38"/>
      <c r="D419" s="38"/>
      <c r="E419" s="38"/>
      <c r="O419"/>
      <c r="P419"/>
      <c r="Q419"/>
    </row>
    <row r="420" spans="3:17" x14ac:dyDescent="0.25">
      <c r="C420" s="38"/>
      <c r="D420" s="38"/>
      <c r="E420" s="38"/>
      <c r="O420"/>
      <c r="P420"/>
      <c r="Q420"/>
    </row>
    <row r="421" spans="3:17" x14ac:dyDescent="0.25">
      <c r="C421" s="38"/>
      <c r="D421" s="38"/>
      <c r="E421" s="38"/>
      <c r="O421"/>
      <c r="P421"/>
      <c r="Q421"/>
    </row>
    <row r="422" spans="3:17" x14ac:dyDescent="0.25">
      <c r="C422" s="38"/>
      <c r="D422" s="38"/>
      <c r="E422" s="38"/>
      <c r="O422"/>
      <c r="P422"/>
      <c r="Q422"/>
    </row>
    <row r="423" spans="3:17" x14ac:dyDescent="0.25">
      <c r="C423" s="38"/>
      <c r="D423" s="38"/>
      <c r="E423" s="38"/>
      <c r="O423"/>
      <c r="P423"/>
      <c r="Q423"/>
    </row>
    <row r="424" spans="3:17" x14ac:dyDescent="0.25">
      <c r="C424" s="38"/>
      <c r="D424" s="38"/>
      <c r="E424" s="38"/>
      <c r="O424"/>
      <c r="P424"/>
      <c r="Q424"/>
    </row>
    <row r="425" spans="3:17" x14ac:dyDescent="0.25">
      <c r="C425" s="38"/>
      <c r="D425" s="38"/>
      <c r="E425" s="38"/>
      <c r="O425"/>
      <c r="P425"/>
      <c r="Q425"/>
    </row>
    <row r="426" spans="3:17" x14ac:dyDescent="0.25">
      <c r="C426" s="38"/>
      <c r="D426" s="38"/>
      <c r="E426" s="38"/>
      <c r="O426"/>
      <c r="P426"/>
      <c r="Q426"/>
    </row>
    <row r="427" spans="3:17" x14ac:dyDescent="0.25">
      <c r="C427" s="38"/>
      <c r="D427" s="38"/>
      <c r="E427" s="38"/>
      <c r="O427"/>
      <c r="P427"/>
      <c r="Q427"/>
    </row>
    <row r="428" spans="3:17" x14ac:dyDescent="0.25">
      <c r="C428" s="38"/>
      <c r="D428" s="38"/>
      <c r="E428" s="38"/>
      <c r="O428"/>
      <c r="P428"/>
      <c r="Q428"/>
    </row>
    <row r="429" spans="3:17" x14ac:dyDescent="0.25">
      <c r="C429" s="38"/>
      <c r="D429" s="38"/>
      <c r="E429" s="38"/>
      <c r="O429"/>
      <c r="P429"/>
      <c r="Q429"/>
    </row>
    <row r="430" spans="3:17" x14ac:dyDescent="0.25">
      <c r="C430" s="38"/>
      <c r="D430" s="38"/>
      <c r="E430" s="38"/>
      <c r="O430"/>
      <c r="P430"/>
      <c r="Q430"/>
    </row>
    <row r="431" spans="3:17" x14ac:dyDescent="0.25">
      <c r="C431" s="38"/>
      <c r="D431" s="38"/>
      <c r="E431" s="38"/>
      <c r="O431"/>
      <c r="P431"/>
      <c r="Q431"/>
    </row>
    <row r="432" spans="3:17" x14ac:dyDescent="0.25">
      <c r="C432" s="38"/>
      <c r="D432" s="38"/>
      <c r="E432" s="38"/>
      <c r="O432"/>
      <c r="P432"/>
      <c r="Q432"/>
    </row>
    <row r="433" spans="3:17" x14ac:dyDescent="0.25">
      <c r="C433" s="38"/>
      <c r="D433" s="38"/>
      <c r="E433" s="38"/>
      <c r="O433"/>
      <c r="P433"/>
      <c r="Q433"/>
    </row>
    <row r="434" spans="3:17" x14ac:dyDescent="0.25">
      <c r="C434" s="38"/>
      <c r="D434" s="38"/>
      <c r="E434" s="38"/>
      <c r="O434"/>
      <c r="P434"/>
      <c r="Q434"/>
    </row>
    <row r="435" spans="3:17" x14ac:dyDescent="0.25">
      <c r="C435" s="38"/>
      <c r="D435" s="38"/>
      <c r="E435" s="38"/>
      <c r="O435"/>
      <c r="P435"/>
      <c r="Q435"/>
    </row>
    <row r="436" spans="3:17" x14ac:dyDescent="0.25">
      <c r="C436" s="38"/>
      <c r="D436" s="38"/>
      <c r="E436" s="38"/>
      <c r="O436"/>
      <c r="P436"/>
      <c r="Q436"/>
    </row>
    <row r="437" spans="3:17" x14ac:dyDescent="0.25">
      <c r="C437" s="38"/>
      <c r="D437" s="38"/>
      <c r="E437" s="38"/>
      <c r="O437"/>
      <c r="P437"/>
      <c r="Q437"/>
    </row>
    <row r="438" spans="3:17" x14ac:dyDescent="0.25">
      <c r="C438" s="38"/>
      <c r="D438" s="38"/>
      <c r="E438" s="38"/>
      <c r="O438"/>
      <c r="P438"/>
      <c r="Q438"/>
    </row>
    <row r="439" spans="3:17" x14ac:dyDescent="0.25">
      <c r="C439" s="38"/>
      <c r="D439" s="38"/>
      <c r="E439" s="38"/>
      <c r="O439"/>
      <c r="P439"/>
      <c r="Q439"/>
    </row>
    <row r="440" spans="3:17" x14ac:dyDescent="0.25">
      <c r="C440" s="38"/>
      <c r="D440" s="38"/>
      <c r="E440" s="38"/>
      <c r="O440"/>
      <c r="P440"/>
      <c r="Q440"/>
    </row>
    <row r="441" spans="3:17" x14ac:dyDescent="0.25">
      <c r="C441" s="38"/>
      <c r="D441" s="38"/>
      <c r="E441" s="38"/>
      <c r="O441"/>
      <c r="P441"/>
      <c r="Q441"/>
    </row>
    <row r="442" spans="3:17" x14ac:dyDescent="0.25">
      <c r="C442" s="38"/>
      <c r="D442" s="38"/>
      <c r="E442" s="38"/>
      <c r="O442"/>
      <c r="P442"/>
      <c r="Q442"/>
    </row>
    <row r="443" spans="3:17" x14ac:dyDescent="0.25">
      <c r="C443" s="38"/>
      <c r="D443" s="38"/>
      <c r="E443" s="38"/>
      <c r="O443"/>
      <c r="P443"/>
      <c r="Q443"/>
    </row>
    <row r="444" spans="3:17" x14ac:dyDescent="0.25">
      <c r="C444" s="38"/>
      <c r="D444" s="38"/>
      <c r="E444" s="38"/>
      <c r="O444"/>
      <c r="P444"/>
      <c r="Q444"/>
    </row>
    <row r="445" spans="3:17" x14ac:dyDescent="0.25">
      <c r="C445" s="38"/>
      <c r="D445" s="38"/>
      <c r="E445" s="38"/>
      <c r="O445"/>
      <c r="P445"/>
      <c r="Q445"/>
    </row>
    <row r="446" spans="3:17" x14ac:dyDescent="0.25">
      <c r="C446" s="38"/>
      <c r="D446" s="38"/>
      <c r="E446" s="38"/>
      <c r="O446"/>
      <c r="P446"/>
      <c r="Q446"/>
    </row>
    <row r="447" spans="3:17" x14ac:dyDescent="0.25">
      <c r="C447" s="38"/>
      <c r="D447" s="38"/>
      <c r="E447" s="38"/>
      <c r="O447"/>
      <c r="P447"/>
      <c r="Q447"/>
    </row>
    <row r="448" spans="3:17" x14ac:dyDescent="0.25">
      <c r="C448" s="38"/>
      <c r="D448" s="38"/>
      <c r="E448" s="38"/>
      <c r="O448"/>
      <c r="P448"/>
      <c r="Q448"/>
    </row>
    <row r="449" spans="3:17" x14ac:dyDescent="0.25">
      <c r="C449" s="38"/>
      <c r="D449" s="38"/>
      <c r="E449" s="38"/>
      <c r="O449"/>
      <c r="P449"/>
      <c r="Q449"/>
    </row>
    <row r="450" spans="3:17" x14ac:dyDescent="0.25">
      <c r="C450" s="38"/>
      <c r="D450" s="38"/>
      <c r="E450" s="38"/>
      <c r="O450"/>
      <c r="P450"/>
      <c r="Q450"/>
    </row>
    <row r="451" spans="3:17" x14ac:dyDescent="0.25">
      <c r="C451" s="38"/>
      <c r="D451" s="38"/>
      <c r="E451" s="38"/>
      <c r="O451"/>
      <c r="P451"/>
      <c r="Q451"/>
    </row>
    <row r="452" spans="3:17" x14ac:dyDescent="0.25">
      <c r="C452" s="38"/>
      <c r="D452" s="38"/>
      <c r="E452" s="38"/>
      <c r="O452"/>
      <c r="P452"/>
      <c r="Q452"/>
    </row>
    <row r="453" spans="3:17" x14ac:dyDescent="0.25">
      <c r="C453" s="38"/>
      <c r="D453" s="38"/>
      <c r="E453" s="38"/>
      <c r="O453"/>
      <c r="P453"/>
      <c r="Q453"/>
    </row>
    <row r="454" spans="3:17" x14ac:dyDescent="0.25">
      <c r="C454" s="38"/>
      <c r="D454" s="38"/>
      <c r="E454" s="38"/>
      <c r="O454"/>
      <c r="P454"/>
      <c r="Q454"/>
    </row>
    <row r="455" spans="3:17" x14ac:dyDescent="0.25">
      <c r="C455" s="38"/>
      <c r="D455" s="38"/>
      <c r="E455" s="38"/>
      <c r="O455"/>
      <c r="P455"/>
      <c r="Q455"/>
    </row>
    <row r="456" spans="3:17" x14ac:dyDescent="0.25">
      <c r="C456" s="38"/>
      <c r="D456" s="38"/>
      <c r="E456" s="38"/>
      <c r="O456"/>
      <c r="P456"/>
      <c r="Q456"/>
    </row>
    <row r="457" spans="3:17" x14ac:dyDescent="0.25">
      <c r="C457" s="38"/>
      <c r="D457" s="38"/>
      <c r="E457" s="38"/>
      <c r="O457"/>
      <c r="P457"/>
      <c r="Q457"/>
    </row>
    <row r="458" spans="3:17" x14ac:dyDescent="0.25">
      <c r="C458" s="38"/>
      <c r="D458" s="38"/>
      <c r="E458" s="38"/>
      <c r="O458"/>
      <c r="P458"/>
      <c r="Q458"/>
    </row>
    <row r="459" spans="3:17" x14ac:dyDescent="0.25">
      <c r="C459" s="38"/>
      <c r="D459" s="38"/>
      <c r="E459" s="38"/>
      <c r="O459"/>
      <c r="P459"/>
      <c r="Q459"/>
    </row>
    <row r="460" spans="3:17" x14ac:dyDescent="0.25">
      <c r="C460" s="38"/>
      <c r="D460" s="38"/>
      <c r="E460" s="38"/>
      <c r="O460"/>
      <c r="P460"/>
      <c r="Q460"/>
    </row>
    <row r="461" spans="3:17" x14ac:dyDescent="0.25">
      <c r="C461" s="38"/>
      <c r="D461" s="38"/>
      <c r="E461" s="38"/>
      <c r="O461"/>
      <c r="P461"/>
      <c r="Q461"/>
    </row>
    <row r="462" spans="3:17" x14ac:dyDescent="0.25">
      <c r="C462" s="38"/>
      <c r="D462" s="38"/>
      <c r="E462" s="38"/>
      <c r="O462"/>
      <c r="P462"/>
      <c r="Q462"/>
    </row>
    <row r="463" spans="3:17" x14ac:dyDescent="0.25">
      <c r="C463" s="38"/>
      <c r="D463" s="38"/>
      <c r="E463" s="38"/>
      <c r="O463"/>
      <c r="P463"/>
      <c r="Q463"/>
    </row>
    <row r="464" spans="3:17" x14ac:dyDescent="0.25">
      <c r="C464" s="38"/>
      <c r="D464" s="38"/>
      <c r="E464" s="38"/>
      <c r="O464"/>
      <c r="P464"/>
      <c r="Q464"/>
    </row>
    <row r="465" spans="3:17" x14ac:dyDescent="0.25">
      <c r="C465" s="38"/>
      <c r="D465" s="38"/>
      <c r="E465" s="38"/>
      <c r="O465"/>
      <c r="P465"/>
      <c r="Q465"/>
    </row>
    <row r="466" spans="3:17" x14ac:dyDescent="0.25">
      <c r="C466" s="38"/>
      <c r="D466" s="38"/>
      <c r="E466" s="38"/>
      <c r="O466"/>
      <c r="P466"/>
      <c r="Q466"/>
    </row>
    <row r="467" spans="3:17" x14ac:dyDescent="0.25">
      <c r="C467" s="38"/>
      <c r="D467" s="38"/>
      <c r="E467" s="38"/>
      <c r="O467"/>
      <c r="P467"/>
      <c r="Q467"/>
    </row>
    <row r="468" spans="3:17" x14ac:dyDescent="0.25">
      <c r="C468" s="38"/>
      <c r="D468" s="38"/>
      <c r="E468" s="38"/>
      <c r="O468"/>
      <c r="P468"/>
      <c r="Q468"/>
    </row>
    <row r="469" spans="3:17" x14ac:dyDescent="0.25">
      <c r="C469" s="38"/>
      <c r="D469" s="38"/>
      <c r="E469" s="38"/>
      <c r="O469"/>
      <c r="P469"/>
      <c r="Q469"/>
    </row>
    <row r="470" spans="3:17" x14ac:dyDescent="0.25">
      <c r="C470" s="38"/>
      <c r="D470" s="38"/>
      <c r="E470" s="38"/>
      <c r="O470"/>
      <c r="P470"/>
      <c r="Q470"/>
    </row>
    <row r="471" spans="3:17" x14ac:dyDescent="0.25">
      <c r="C471" s="38"/>
      <c r="D471" s="38"/>
      <c r="E471" s="38"/>
      <c r="O471"/>
      <c r="P471"/>
      <c r="Q471"/>
    </row>
    <row r="472" spans="3:17" x14ac:dyDescent="0.25">
      <c r="C472" s="38"/>
      <c r="D472" s="38"/>
      <c r="E472" s="38"/>
      <c r="O472"/>
      <c r="P472"/>
      <c r="Q472"/>
    </row>
    <row r="473" spans="3:17" x14ac:dyDescent="0.25">
      <c r="C473" s="38"/>
      <c r="D473" s="38"/>
      <c r="E473" s="38"/>
      <c r="O473"/>
      <c r="P473"/>
      <c r="Q473"/>
    </row>
    <row r="474" spans="3:17" x14ac:dyDescent="0.25">
      <c r="C474" s="38"/>
      <c r="D474" s="38"/>
      <c r="E474" s="38"/>
      <c r="O474"/>
      <c r="P474"/>
      <c r="Q474"/>
    </row>
    <row r="475" spans="3:17" x14ac:dyDescent="0.25">
      <c r="C475" s="38"/>
      <c r="D475" s="38"/>
      <c r="E475" s="38"/>
      <c r="O475"/>
      <c r="P475"/>
      <c r="Q475"/>
    </row>
    <row r="476" spans="3:17" x14ac:dyDescent="0.25">
      <c r="C476" s="38"/>
      <c r="D476" s="38"/>
      <c r="E476" s="38"/>
      <c r="O476"/>
      <c r="P476"/>
      <c r="Q476"/>
    </row>
    <row r="477" spans="3:17" x14ac:dyDescent="0.25">
      <c r="C477" s="38"/>
      <c r="D477" s="38"/>
      <c r="E477" s="38"/>
      <c r="O477"/>
      <c r="P477"/>
      <c r="Q477"/>
    </row>
    <row r="478" spans="3:17" x14ac:dyDescent="0.25">
      <c r="C478" s="38"/>
      <c r="D478" s="38"/>
      <c r="E478" s="38"/>
      <c r="O478"/>
      <c r="P478"/>
      <c r="Q478"/>
    </row>
    <row r="479" spans="3:17" x14ac:dyDescent="0.25">
      <c r="C479" s="38"/>
      <c r="D479" s="38"/>
      <c r="E479" s="38"/>
      <c r="O479"/>
      <c r="P479"/>
      <c r="Q479"/>
    </row>
    <row r="480" spans="3:17" x14ac:dyDescent="0.25">
      <c r="C480" s="38"/>
      <c r="D480" s="38"/>
      <c r="E480" s="38"/>
      <c r="O480"/>
      <c r="P480"/>
      <c r="Q480"/>
    </row>
    <row r="481" spans="3:17" x14ac:dyDescent="0.25">
      <c r="C481" s="38"/>
      <c r="D481" s="38"/>
      <c r="E481" s="38"/>
      <c r="O481"/>
      <c r="P481"/>
      <c r="Q481"/>
    </row>
    <row r="482" spans="3:17" x14ac:dyDescent="0.25">
      <c r="C482" s="38"/>
      <c r="D482" s="38"/>
      <c r="E482" s="38"/>
      <c r="O482"/>
      <c r="P482"/>
      <c r="Q482"/>
    </row>
    <row r="483" spans="3:17" x14ac:dyDescent="0.25">
      <c r="C483" s="38"/>
      <c r="D483" s="38"/>
      <c r="E483" s="38"/>
      <c r="O483"/>
      <c r="P483"/>
      <c r="Q483"/>
    </row>
    <row r="484" spans="3:17" x14ac:dyDescent="0.25">
      <c r="C484" s="38"/>
      <c r="D484" s="38"/>
      <c r="E484" s="38"/>
      <c r="O484"/>
      <c r="P484"/>
      <c r="Q484"/>
    </row>
    <row r="485" spans="3:17" x14ac:dyDescent="0.25">
      <c r="C485" s="38"/>
      <c r="D485" s="38"/>
      <c r="E485" s="38"/>
      <c r="O485"/>
      <c r="P485"/>
      <c r="Q485"/>
    </row>
    <row r="486" spans="3:17" x14ac:dyDescent="0.25">
      <c r="C486" s="38"/>
      <c r="D486" s="38"/>
      <c r="E486" s="38"/>
      <c r="O486"/>
      <c r="P486"/>
      <c r="Q486"/>
    </row>
    <row r="487" spans="3:17" x14ac:dyDescent="0.25">
      <c r="C487" s="38"/>
      <c r="D487" s="38"/>
      <c r="E487" s="38"/>
      <c r="O487"/>
      <c r="P487"/>
      <c r="Q487"/>
    </row>
    <row r="488" spans="3:17" x14ac:dyDescent="0.25">
      <c r="C488" s="38"/>
      <c r="D488" s="38"/>
      <c r="E488" s="38"/>
      <c r="O488"/>
      <c r="P488"/>
      <c r="Q488"/>
    </row>
    <row r="489" spans="3:17" x14ac:dyDescent="0.25">
      <c r="C489" s="38"/>
      <c r="D489" s="38"/>
      <c r="E489" s="38"/>
      <c r="O489"/>
      <c r="P489"/>
      <c r="Q489"/>
    </row>
    <row r="490" spans="3:17" x14ac:dyDescent="0.25">
      <c r="C490" s="38"/>
      <c r="D490" s="38"/>
      <c r="E490" s="38"/>
      <c r="O490"/>
      <c r="P490"/>
      <c r="Q490"/>
    </row>
    <row r="491" spans="3:17" x14ac:dyDescent="0.25">
      <c r="C491" s="38"/>
      <c r="D491" s="38"/>
      <c r="E491" s="38"/>
      <c r="O491"/>
      <c r="P491"/>
      <c r="Q491"/>
    </row>
    <row r="492" spans="3:17" x14ac:dyDescent="0.25">
      <c r="C492" s="38"/>
      <c r="D492" s="38"/>
      <c r="E492" s="38"/>
      <c r="O492"/>
      <c r="P492"/>
      <c r="Q492"/>
    </row>
    <row r="493" spans="3:17" x14ac:dyDescent="0.25">
      <c r="C493" s="38"/>
      <c r="D493" s="38"/>
      <c r="E493" s="38"/>
      <c r="O493"/>
      <c r="P493"/>
      <c r="Q493"/>
    </row>
    <row r="494" spans="3:17" x14ac:dyDescent="0.25">
      <c r="C494" s="38"/>
      <c r="D494" s="38"/>
      <c r="E494" s="38"/>
      <c r="O494"/>
      <c r="P494"/>
      <c r="Q494"/>
    </row>
    <row r="495" spans="3:17" x14ac:dyDescent="0.25">
      <c r="C495" s="38"/>
      <c r="D495" s="38"/>
      <c r="E495" s="38"/>
      <c r="O495"/>
      <c r="P495"/>
      <c r="Q495"/>
    </row>
    <row r="496" spans="3:17" x14ac:dyDescent="0.25">
      <c r="C496" s="38"/>
      <c r="D496" s="38"/>
      <c r="E496" s="38"/>
      <c r="O496"/>
      <c r="P496"/>
      <c r="Q496"/>
    </row>
    <row r="497" spans="3:17" x14ac:dyDescent="0.25">
      <c r="C497" s="38"/>
      <c r="D497" s="38"/>
      <c r="E497" s="38"/>
      <c r="O497"/>
      <c r="P497"/>
      <c r="Q497"/>
    </row>
    <row r="498" spans="3:17" x14ac:dyDescent="0.25">
      <c r="C498" s="38"/>
      <c r="D498" s="38"/>
      <c r="E498" s="38"/>
      <c r="O498"/>
      <c r="P498"/>
      <c r="Q498"/>
    </row>
    <row r="499" spans="3:17" x14ac:dyDescent="0.25">
      <c r="C499" s="38"/>
      <c r="D499" s="38"/>
      <c r="E499" s="38"/>
      <c r="O499"/>
      <c r="P499"/>
      <c r="Q499"/>
    </row>
    <row r="500" spans="3:17" x14ac:dyDescent="0.25">
      <c r="C500" s="38"/>
      <c r="D500" s="38"/>
      <c r="E500" s="38"/>
      <c r="O500"/>
      <c r="P500"/>
      <c r="Q500"/>
    </row>
    <row r="501" spans="3:17" x14ac:dyDescent="0.25">
      <c r="C501" s="38"/>
      <c r="D501" s="38"/>
      <c r="E501" s="38"/>
      <c r="O501"/>
      <c r="P501"/>
      <c r="Q501"/>
    </row>
    <row r="502" spans="3:17" x14ac:dyDescent="0.25">
      <c r="C502" s="38"/>
      <c r="D502" s="38"/>
      <c r="E502" s="38"/>
      <c r="O502"/>
      <c r="P502"/>
      <c r="Q502"/>
    </row>
    <row r="503" spans="3:17" x14ac:dyDescent="0.25">
      <c r="C503" s="38"/>
      <c r="D503" s="38"/>
      <c r="E503" s="38"/>
      <c r="O503"/>
      <c r="P503"/>
      <c r="Q503"/>
    </row>
    <row r="504" spans="3:17" x14ac:dyDescent="0.25">
      <c r="C504" s="38"/>
      <c r="D504" s="38"/>
      <c r="E504" s="38"/>
      <c r="O504"/>
      <c r="P504"/>
      <c r="Q504"/>
    </row>
    <row r="505" spans="3:17" x14ac:dyDescent="0.25">
      <c r="C505" s="38"/>
      <c r="D505" s="38"/>
      <c r="E505" s="38"/>
      <c r="O505"/>
      <c r="P505"/>
      <c r="Q505"/>
    </row>
    <row r="506" spans="3:17" x14ac:dyDescent="0.25">
      <c r="C506" s="38"/>
      <c r="D506" s="38"/>
      <c r="E506" s="38"/>
      <c r="O506"/>
      <c r="P506"/>
      <c r="Q506"/>
    </row>
    <row r="507" spans="3:17" x14ac:dyDescent="0.25">
      <c r="C507" s="38"/>
      <c r="D507" s="38"/>
      <c r="E507" s="38"/>
      <c r="O507"/>
      <c r="P507"/>
      <c r="Q507"/>
    </row>
    <row r="508" spans="3:17" x14ac:dyDescent="0.25">
      <c r="O508"/>
      <c r="P508"/>
      <c r="Q508"/>
    </row>
    <row r="509" spans="3:17" x14ac:dyDescent="0.25">
      <c r="O509"/>
      <c r="P509"/>
      <c r="Q509"/>
    </row>
    <row r="510" spans="3:17" x14ac:dyDescent="0.25">
      <c r="O510"/>
      <c r="P510"/>
      <c r="Q510"/>
    </row>
    <row r="511" spans="3:17" x14ac:dyDescent="0.25">
      <c r="O511"/>
      <c r="P511"/>
      <c r="Q511"/>
    </row>
    <row r="512" spans="3:17" x14ac:dyDescent="0.25">
      <c r="O512"/>
      <c r="P512"/>
      <c r="Q512"/>
    </row>
    <row r="513" spans="15:17" x14ac:dyDescent="0.25">
      <c r="O513"/>
      <c r="P513"/>
      <c r="Q513"/>
    </row>
    <row r="514" spans="15:17" x14ac:dyDescent="0.25">
      <c r="O514"/>
      <c r="P514"/>
      <c r="Q514"/>
    </row>
    <row r="515" spans="15:17" x14ac:dyDescent="0.25">
      <c r="O515"/>
      <c r="P515"/>
      <c r="Q515"/>
    </row>
    <row r="516" spans="15:17" x14ac:dyDescent="0.25">
      <c r="O516"/>
      <c r="P516"/>
      <c r="Q516"/>
    </row>
    <row r="517" spans="15:17" x14ac:dyDescent="0.25">
      <c r="O517"/>
      <c r="P517"/>
      <c r="Q517"/>
    </row>
    <row r="518" spans="15:17" x14ac:dyDescent="0.25">
      <c r="O518"/>
      <c r="P518"/>
      <c r="Q518"/>
    </row>
    <row r="519" spans="15:17" x14ac:dyDescent="0.25">
      <c r="O519"/>
      <c r="P519"/>
      <c r="Q519"/>
    </row>
    <row r="520" spans="15:17" x14ac:dyDescent="0.25">
      <c r="O520"/>
      <c r="P520"/>
      <c r="Q520"/>
    </row>
    <row r="521" spans="15:17" x14ac:dyDescent="0.25">
      <c r="O521"/>
      <c r="P521"/>
      <c r="Q521"/>
    </row>
    <row r="522" spans="15:17" x14ac:dyDescent="0.25">
      <c r="O522"/>
      <c r="P522"/>
      <c r="Q522"/>
    </row>
    <row r="523" spans="15:17" x14ac:dyDescent="0.25">
      <c r="O523"/>
      <c r="P523"/>
      <c r="Q523"/>
    </row>
    <row r="524" spans="15:17" x14ac:dyDescent="0.25">
      <c r="O524"/>
      <c r="P524"/>
      <c r="Q524"/>
    </row>
    <row r="525" spans="15:17" x14ac:dyDescent="0.25">
      <c r="O525"/>
      <c r="P525"/>
      <c r="Q525"/>
    </row>
    <row r="526" spans="15:17" x14ac:dyDescent="0.25">
      <c r="O526"/>
      <c r="P526"/>
      <c r="Q526"/>
    </row>
    <row r="527" spans="15:17" x14ac:dyDescent="0.25">
      <c r="O527"/>
      <c r="P527"/>
      <c r="Q527"/>
    </row>
    <row r="535" spans="13:17" x14ac:dyDescent="0.25">
      <c r="M535"/>
      <c r="N535"/>
      <c r="O535"/>
      <c r="P535"/>
      <c r="Q535"/>
    </row>
    <row r="536" spans="13:17" x14ac:dyDescent="0.25">
      <c r="M536"/>
      <c r="N536"/>
      <c r="O536"/>
      <c r="P536"/>
      <c r="Q536"/>
    </row>
    <row r="537" spans="13:17" x14ac:dyDescent="0.25">
      <c r="M537"/>
      <c r="N537"/>
      <c r="O537"/>
      <c r="P537"/>
      <c r="Q537"/>
    </row>
    <row r="538" spans="13:17" x14ac:dyDescent="0.25">
      <c r="M538"/>
      <c r="N538"/>
      <c r="O538"/>
      <c r="P538"/>
      <c r="Q538"/>
    </row>
    <row r="539" spans="13:17" x14ac:dyDescent="0.25">
      <c r="M539"/>
      <c r="N539"/>
      <c r="O539"/>
      <c r="P539"/>
      <c r="Q539"/>
    </row>
    <row r="540" spans="13:17" x14ac:dyDescent="0.25">
      <c r="M540"/>
      <c r="N540"/>
      <c r="O540"/>
      <c r="P540"/>
      <c r="Q540"/>
    </row>
    <row r="541" spans="13:17" x14ac:dyDescent="0.25">
      <c r="M541"/>
      <c r="N541"/>
      <c r="O541"/>
      <c r="P541"/>
      <c r="Q541"/>
    </row>
    <row r="542" spans="13:17" x14ac:dyDescent="0.25">
      <c r="M542"/>
      <c r="N542"/>
      <c r="O542"/>
      <c r="P542"/>
      <c r="Q542"/>
    </row>
    <row r="543" spans="13:17" x14ac:dyDescent="0.25">
      <c r="M543"/>
      <c r="N543"/>
      <c r="O543"/>
      <c r="P543"/>
      <c r="Q543"/>
    </row>
    <row r="544" spans="13:17" x14ac:dyDescent="0.25">
      <c r="M544"/>
      <c r="N544"/>
      <c r="O544"/>
      <c r="P544"/>
      <c r="Q544"/>
    </row>
    <row r="545" spans="13:17" x14ac:dyDescent="0.25">
      <c r="M545"/>
      <c r="N545"/>
      <c r="O545"/>
      <c r="P545"/>
      <c r="Q545"/>
    </row>
    <row r="546" spans="13:17" x14ac:dyDescent="0.25">
      <c r="M546"/>
      <c r="N546"/>
      <c r="O546"/>
      <c r="P546"/>
      <c r="Q546"/>
    </row>
    <row r="547" spans="13:17" x14ac:dyDescent="0.25">
      <c r="M547"/>
      <c r="N547"/>
      <c r="O547"/>
      <c r="P547"/>
      <c r="Q547"/>
    </row>
    <row r="548" spans="13:17" x14ac:dyDescent="0.25">
      <c r="M548"/>
      <c r="N548"/>
      <c r="O548"/>
      <c r="P548"/>
      <c r="Q548"/>
    </row>
    <row r="549" spans="13:17" x14ac:dyDescent="0.25">
      <c r="M549"/>
      <c r="N549"/>
      <c r="O549"/>
      <c r="P549"/>
      <c r="Q549"/>
    </row>
    <row r="550" spans="13:17" x14ac:dyDescent="0.25">
      <c r="M550"/>
      <c r="N550"/>
      <c r="O550"/>
      <c r="P550"/>
      <c r="Q550"/>
    </row>
    <row r="551" spans="13:17" x14ac:dyDescent="0.25">
      <c r="M551"/>
      <c r="N551"/>
      <c r="O551"/>
      <c r="P551"/>
      <c r="Q551"/>
    </row>
    <row r="552" spans="13:17" x14ac:dyDescent="0.25">
      <c r="M552"/>
      <c r="N552"/>
      <c r="O552"/>
      <c r="P552"/>
      <c r="Q552"/>
    </row>
    <row r="553" spans="13:17" x14ac:dyDescent="0.25">
      <c r="M553"/>
      <c r="N553"/>
      <c r="O553"/>
      <c r="P553"/>
      <c r="Q553"/>
    </row>
    <row r="554" spans="13:17" x14ac:dyDescent="0.25">
      <c r="M554"/>
      <c r="N554"/>
      <c r="O554"/>
      <c r="P554"/>
      <c r="Q554"/>
    </row>
    <row r="555" spans="13:17" x14ac:dyDescent="0.25">
      <c r="M555"/>
      <c r="N555"/>
      <c r="O555"/>
      <c r="P555"/>
      <c r="Q555"/>
    </row>
    <row r="556" spans="13:17" x14ac:dyDescent="0.25">
      <c r="M556"/>
      <c r="N556"/>
      <c r="O556"/>
      <c r="P556"/>
      <c r="Q556"/>
    </row>
    <row r="557" spans="13:17" x14ac:dyDescent="0.25">
      <c r="M557"/>
      <c r="N557"/>
      <c r="O557"/>
      <c r="P557"/>
      <c r="Q557"/>
    </row>
  </sheetData>
  <mergeCells count="6">
    <mergeCell ref="G18:K18"/>
    <mergeCell ref="A1:E1"/>
    <mergeCell ref="G1:K1"/>
    <mergeCell ref="B2:E2"/>
    <mergeCell ref="H2:K2"/>
    <mergeCell ref="G12:K12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E87F-5EFB-4B0A-9CA1-EC55D83396F9}">
  <dimension ref="A1:O556"/>
  <sheetViews>
    <sheetView showGridLines="0" workbookViewId="0">
      <selection activeCell="H22" sqref="H22"/>
    </sheetView>
  </sheetViews>
  <sheetFormatPr defaultRowHeight="15" x14ac:dyDescent="0.25"/>
  <cols>
    <col min="1" max="2" width="12.7109375" style="2" customWidth="1"/>
    <col min="3" max="5" width="10.7109375" style="2" customWidth="1"/>
    <col min="6" max="6" width="5" style="2" customWidth="1"/>
    <col min="7" max="7" width="9.140625" style="1"/>
    <col min="8" max="8" width="18" style="1" bestFit="1" customWidth="1"/>
    <col min="9" max="14" width="10.7109375" style="1" customWidth="1"/>
    <col min="15" max="15" width="9.140625" style="1"/>
  </cols>
  <sheetData>
    <row r="1" spans="1:15" ht="15.75" thickBot="1" x14ac:dyDescent="0.3">
      <c r="A1" s="65" t="s">
        <v>31</v>
      </c>
      <c r="B1" s="66"/>
      <c r="C1" s="66"/>
      <c r="D1" s="66"/>
      <c r="E1" s="67"/>
      <c r="H1" s="65" t="s">
        <v>68</v>
      </c>
      <c r="I1" s="66"/>
      <c r="J1" s="66"/>
      <c r="K1" s="66"/>
      <c r="L1" s="66"/>
      <c r="M1" s="66"/>
      <c r="N1" s="67"/>
      <c r="O1" s="2"/>
    </row>
    <row r="2" spans="1:15" x14ac:dyDescent="0.25">
      <c r="A2" s="35"/>
      <c r="B2" s="68" t="s">
        <v>59</v>
      </c>
      <c r="C2" s="68"/>
      <c r="D2" s="68"/>
      <c r="E2" s="69"/>
      <c r="H2" s="11" t="s">
        <v>6</v>
      </c>
      <c r="I2" s="11"/>
      <c r="J2" s="2"/>
      <c r="K2" s="2"/>
      <c r="L2" s="2"/>
      <c r="M2" s="2"/>
      <c r="N2" s="2"/>
      <c r="O2" s="2"/>
    </row>
    <row r="3" spans="1:15" x14ac:dyDescent="0.25">
      <c r="A3" s="30" t="s">
        <v>0</v>
      </c>
      <c r="B3" s="28" t="s">
        <v>2</v>
      </c>
      <c r="C3" s="28" t="s">
        <v>20</v>
      </c>
      <c r="D3" s="28" t="s">
        <v>1</v>
      </c>
      <c r="E3" s="31" t="s">
        <v>65</v>
      </c>
      <c r="H3" s="12" t="s">
        <v>7</v>
      </c>
      <c r="I3" s="58">
        <v>0.78514253866536632</v>
      </c>
      <c r="J3" s="2"/>
      <c r="K3" s="2"/>
      <c r="L3" s="59"/>
      <c r="M3" s="2"/>
      <c r="N3" s="2"/>
      <c r="O3" s="2"/>
    </row>
    <row r="4" spans="1:15" x14ac:dyDescent="0.25">
      <c r="A4" s="4">
        <v>39085</v>
      </c>
      <c r="B4" s="38">
        <v>2.0217970850449119E-2</v>
      </c>
      <c r="C4" s="38">
        <v>0</v>
      </c>
      <c r="D4" s="38">
        <v>0</v>
      </c>
      <c r="E4" s="38">
        <v>-1.0114301613944668E-3</v>
      </c>
      <c r="H4" s="12" t="s">
        <v>8</v>
      </c>
      <c r="I4" s="58">
        <v>0.61644880602189622</v>
      </c>
      <c r="J4" s="2"/>
      <c r="K4" s="2"/>
      <c r="L4" s="2"/>
      <c r="M4" s="2"/>
      <c r="N4" s="2"/>
      <c r="O4" s="2"/>
    </row>
    <row r="5" spans="1:15" x14ac:dyDescent="0.25">
      <c r="A5" s="4">
        <v>39086</v>
      </c>
      <c r="B5" s="38">
        <v>-5.8103179644482745E-3</v>
      </c>
      <c r="C5" s="38">
        <v>2.4985599148434616E-2</v>
      </c>
      <c r="D5" s="38">
        <v>-1.6752279223660302E-3</v>
      </c>
      <c r="E5" s="38">
        <v>1.2263988431148211E-3</v>
      </c>
      <c r="H5" s="12" t="s">
        <v>9</v>
      </c>
      <c r="I5" s="58">
        <v>0.61568475981875259</v>
      </c>
      <c r="J5" s="2"/>
      <c r="K5" s="2"/>
      <c r="L5" s="2"/>
      <c r="M5" s="2"/>
      <c r="N5" s="2"/>
      <c r="O5" s="2"/>
    </row>
    <row r="6" spans="1:15" x14ac:dyDescent="0.25">
      <c r="A6" s="4">
        <v>39087</v>
      </c>
      <c r="B6" s="38">
        <v>-5.0452498688946818E-3</v>
      </c>
      <c r="C6" s="38">
        <v>-1.0448025001686475E-2</v>
      </c>
      <c r="D6" s="38">
        <v>-5.7191296411079123E-3</v>
      </c>
      <c r="E6" s="38">
        <v>-6.1056775968797777E-3</v>
      </c>
      <c r="H6" s="12" t="s">
        <v>10</v>
      </c>
      <c r="I6" s="58">
        <v>1.622382293549059E-2</v>
      </c>
      <c r="J6" s="2"/>
      <c r="K6" s="2"/>
      <c r="L6" s="2"/>
      <c r="M6" s="2"/>
      <c r="N6" s="2"/>
      <c r="O6" s="2"/>
    </row>
    <row r="7" spans="1:15" ht="15.75" thickBot="1" x14ac:dyDescent="0.3">
      <c r="A7" s="4">
        <v>39090</v>
      </c>
      <c r="B7" s="38">
        <v>-2.6721854087123132E-4</v>
      </c>
      <c r="C7" s="38">
        <v>1.4335660688611735E-2</v>
      </c>
      <c r="D7" s="38">
        <v>9.7363775522380219E-3</v>
      </c>
      <c r="E7" s="38">
        <v>2.5321181060147671E-3</v>
      </c>
      <c r="H7" s="14" t="s">
        <v>11</v>
      </c>
      <c r="I7" s="14">
        <v>504</v>
      </c>
      <c r="J7" s="2"/>
      <c r="K7" s="2"/>
      <c r="L7" s="2"/>
      <c r="M7" s="2"/>
      <c r="N7" s="2"/>
      <c r="O7" s="2"/>
    </row>
    <row r="8" spans="1:15" x14ac:dyDescent="0.25">
      <c r="A8" s="4">
        <v>39091</v>
      </c>
      <c r="B8" s="38">
        <v>0</v>
      </c>
      <c r="C8" s="38">
        <v>7.7302219263173438E-3</v>
      </c>
      <c r="D8" s="38">
        <v>1.0017252146043583E-3</v>
      </c>
      <c r="E8" s="38">
        <v>-5.1417659425757509E-4</v>
      </c>
      <c r="H8" s="2"/>
      <c r="I8" s="2"/>
      <c r="J8" s="2"/>
      <c r="K8" s="2"/>
      <c r="L8" s="2"/>
      <c r="M8" s="2"/>
      <c r="N8" s="2"/>
      <c r="O8" s="2"/>
    </row>
    <row r="9" spans="1:15" ht="15.75" thickBot="1" x14ac:dyDescent="0.3">
      <c r="A9" s="4">
        <v>39092</v>
      </c>
      <c r="B9" s="38">
        <v>2.6721854087131242E-4</v>
      </c>
      <c r="C9" s="38">
        <v>-7.730221926317284E-3</v>
      </c>
      <c r="D9" s="38">
        <v>-1.0063830840017047E-2</v>
      </c>
      <c r="E9" s="38">
        <v>2.0551220121761389E-3</v>
      </c>
      <c r="H9" s="2" t="s">
        <v>12</v>
      </c>
      <c r="I9" s="2"/>
      <c r="J9" s="2"/>
      <c r="K9" s="2"/>
      <c r="L9" s="2"/>
      <c r="M9" s="2"/>
      <c r="N9" s="2"/>
      <c r="O9" s="2"/>
    </row>
    <row r="10" spans="1:15" x14ac:dyDescent="0.25">
      <c r="A10" s="4">
        <v>39093</v>
      </c>
      <c r="B10" s="38">
        <v>9.5388341550205775E-3</v>
      </c>
      <c r="C10" s="38">
        <v>5.1601151627198045E-3</v>
      </c>
      <c r="D10" s="38">
        <v>3.4463475898954592E-2</v>
      </c>
      <c r="E10" s="38">
        <v>6.3314191286342313E-3</v>
      </c>
      <c r="H10" s="16"/>
      <c r="I10" s="16" t="s">
        <v>17</v>
      </c>
      <c r="J10" s="16" t="s">
        <v>18</v>
      </c>
      <c r="K10" s="16" t="s">
        <v>19</v>
      </c>
      <c r="L10" s="16" t="s">
        <v>20</v>
      </c>
      <c r="M10" s="16" t="s">
        <v>69</v>
      </c>
      <c r="N10" s="2"/>
      <c r="O10" s="2"/>
    </row>
    <row r="11" spans="1:15" x14ac:dyDescent="0.25">
      <c r="A11" s="4">
        <v>39094</v>
      </c>
      <c r="B11" s="38">
        <v>-7.914367524268441E-4</v>
      </c>
      <c r="C11" s="38">
        <v>1.5328755762311653E-2</v>
      </c>
      <c r="D11" s="38">
        <v>1.6475697952869711E-2</v>
      </c>
      <c r="E11" s="38">
        <v>4.8424924846896455E-3</v>
      </c>
      <c r="H11" s="12" t="s">
        <v>13</v>
      </c>
      <c r="I11" s="9">
        <v>1</v>
      </c>
      <c r="J11" s="17">
        <v>0.21236541446299448</v>
      </c>
      <c r="K11" s="17">
        <v>0.21236541446299448</v>
      </c>
      <c r="L11" s="17">
        <v>806.82137217035563</v>
      </c>
      <c r="M11" s="17">
        <v>1.5687256681229251E-106</v>
      </c>
      <c r="N11" s="2"/>
      <c r="O11" s="2"/>
    </row>
    <row r="12" spans="1:15" x14ac:dyDescent="0.25">
      <c r="A12" s="4">
        <v>39098</v>
      </c>
      <c r="B12" s="38">
        <v>5.7889091053771099E-3</v>
      </c>
      <c r="C12" s="38">
        <v>6.3156788220412978E-3</v>
      </c>
      <c r="D12" s="38">
        <v>-1.6032467690286901E-3</v>
      </c>
      <c r="E12" s="38">
        <v>8.1537253450621508E-4</v>
      </c>
      <c r="H12" s="12" t="s">
        <v>14</v>
      </c>
      <c r="I12" s="9">
        <v>502</v>
      </c>
      <c r="J12" s="17">
        <v>0.13213264018235957</v>
      </c>
      <c r="K12" s="17">
        <v>2.6321243064215055E-4</v>
      </c>
      <c r="L12" s="17"/>
      <c r="M12" s="17"/>
      <c r="N12" s="2"/>
      <c r="O12" s="2"/>
    </row>
    <row r="13" spans="1:15" ht="15.75" thickBot="1" x14ac:dyDescent="0.3">
      <c r="A13" s="4">
        <v>39099</v>
      </c>
      <c r="B13" s="38">
        <v>-3.4164754894494757E-3</v>
      </c>
      <c r="C13" s="38">
        <v>1.2512939303717493E-2</v>
      </c>
      <c r="D13" s="38">
        <v>-1.927457560388027E-3</v>
      </c>
      <c r="E13" s="38">
        <v>-8.06309186233318E-4</v>
      </c>
      <c r="H13" s="14" t="s">
        <v>15</v>
      </c>
      <c r="I13" s="15">
        <v>503</v>
      </c>
      <c r="J13" s="18">
        <v>0.34449805464535405</v>
      </c>
      <c r="K13" s="18"/>
      <c r="L13" s="18"/>
      <c r="M13" s="18"/>
      <c r="N13" s="2"/>
      <c r="O13" s="2"/>
    </row>
    <row r="14" spans="1:15" ht="15.75" thickBot="1" x14ac:dyDescent="0.3">
      <c r="A14" s="4">
        <v>39100</v>
      </c>
      <c r="B14" s="38">
        <v>5.2550749917007976E-4</v>
      </c>
      <c r="C14" s="38">
        <v>1.7265219739183258E-2</v>
      </c>
      <c r="D14" s="38">
        <v>-3.2201652323968488E-3</v>
      </c>
      <c r="E14" s="38">
        <v>-2.9499215836996458E-3</v>
      </c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>
        <v>39101</v>
      </c>
      <c r="B15" s="38">
        <v>-2.8019980093185817E-2</v>
      </c>
      <c r="C15" s="38">
        <v>1.4566003102685573E-2</v>
      </c>
      <c r="D15" s="38">
        <v>3.5415310289660042E-3</v>
      </c>
      <c r="E15" s="38">
        <v>2.9046040208704715E-3</v>
      </c>
      <c r="H15" s="16"/>
      <c r="I15" s="16" t="s">
        <v>28</v>
      </c>
      <c r="J15" s="16" t="s">
        <v>70</v>
      </c>
      <c r="K15" s="16" t="s">
        <v>21</v>
      </c>
      <c r="L15" s="16" t="s">
        <v>22</v>
      </c>
      <c r="M15" s="16" t="s">
        <v>23</v>
      </c>
      <c r="N15" s="16" t="s">
        <v>24</v>
      </c>
      <c r="O15" s="2"/>
    </row>
    <row r="16" spans="1:15" x14ac:dyDescent="0.25">
      <c r="A16" s="4">
        <v>39104</v>
      </c>
      <c r="B16" s="38">
        <v>-5.4278010784601623E-3</v>
      </c>
      <c r="C16" s="38">
        <v>1.3162917376502015E-2</v>
      </c>
      <c r="D16" s="38">
        <v>-1.2615360897944307E-2</v>
      </c>
      <c r="E16" s="38">
        <v>-5.2708228169338969E-3</v>
      </c>
      <c r="H16" s="12" t="s">
        <v>16</v>
      </c>
      <c r="I16" s="13">
        <v>-6.3960314642439288E-4</v>
      </c>
      <c r="J16" s="13">
        <v>7.2328243141039418E-4</v>
      </c>
      <c r="K16" s="19">
        <v>-0.88430621102903406</v>
      </c>
      <c r="L16" s="13">
        <v>0.37695426728741721</v>
      </c>
      <c r="M16" s="13">
        <v>-2.0606367505054584E-3</v>
      </c>
      <c r="N16" s="13">
        <v>7.814304576566726E-4</v>
      </c>
      <c r="O16" s="2"/>
    </row>
    <row r="17" spans="1:15" ht="15.75" thickBot="1" x14ac:dyDescent="0.3">
      <c r="A17" s="4">
        <v>39105</v>
      </c>
      <c r="B17" s="38">
        <v>-5.4574229577971315E-3</v>
      </c>
      <c r="C17" s="38">
        <v>-1.3162917376501907E-2</v>
      </c>
      <c r="D17" s="38">
        <v>6.5084872064098654E-4</v>
      </c>
      <c r="E17" s="38">
        <v>3.5336127559899189E-3</v>
      </c>
      <c r="H17" s="14" t="s">
        <v>25</v>
      </c>
      <c r="I17" s="20">
        <v>1.0458000759987935</v>
      </c>
      <c r="J17" s="20">
        <v>3.6817981241667172E-2</v>
      </c>
      <c r="K17" s="21">
        <v>28.404601249979837</v>
      </c>
      <c r="L17" s="20">
        <v>1.568725668122791E-106</v>
      </c>
      <c r="M17" s="20">
        <v>0.97346375714640188</v>
      </c>
      <c r="N17" s="20">
        <v>1.1181363948511851</v>
      </c>
      <c r="O17" s="2"/>
    </row>
    <row r="18" spans="1:15" x14ac:dyDescent="0.25">
      <c r="A18" s="4">
        <v>39106</v>
      </c>
      <c r="B18" s="38">
        <v>2.460765041230252E-3</v>
      </c>
      <c r="C18" s="38">
        <v>-1.2124560230758715E-2</v>
      </c>
      <c r="D18" s="38">
        <v>1.132167727498882E-2</v>
      </c>
      <c r="E18" s="38">
        <v>8.4939925238238321E-3</v>
      </c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>
        <v>39107</v>
      </c>
      <c r="B19" s="38">
        <v>-8.2227813668981006E-3</v>
      </c>
      <c r="C19" s="38">
        <v>2.4354967428180953E-3</v>
      </c>
      <c r="D19" s="38">
        <v>-2.0800006736450456E-2</v>
      </c>
      <c r="E19" s="38">
        <v>-1.1326256749172588E-2</v>
      </c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>
        <v>39108</v>
      </c>
      <c r="B20" s="38">
        <v>-7.4574287779937401E-3</v>
      </c>
      <c r="C20" s="38">
        <v>2.4040062546583071E-2</v>
      </c>
      <c r="D20" s="38">
        <v>4.9137425373846797E-3</v>
      </c>
      <c r="E20" s="38">
        <v>-1.2071711981797445E-3</v>
      </c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>
        <v>39111</v>
      </c>
      <c r="B21" s="38">
        <v>3.3212805038290881E-3</v>
      </c>
      <c r="C21" s="38">
        <v>-5.9545743039768817E-3</v>
      </c>
      <c r="D21" s="38">
        <v>-2.2901306083810921E-3</v>
      </c>
      <c r="E21" s="38">
        <v>-9.941627962202985E-4</v>
      </c>
      <c r="O21" s="2"/>
    </row>
    <row r="22" spans="1:15" x14ac:dyDescent="0.25">
      <c r="A22" s="4">
        <v>39112</v>
      </c>
      <c r="B22" s="38">
        <v>-4.4303360029043599E-3</v>
      </c>
      <c r="C22" s="38">
        <v>-2.0520984985424196E-2</v>
      </c>
      <c r="D22" s="38">
        <v>-1.6389851451908907E-3</v>
      </c>
      <c r="E22" s="38">
        <v>5.7733019635675476E-3</v>
      </c>
      <c r="O22" s="2"/>
    </row>
    <row r="23" spans="1:15" x14ac:dyDescent="0.25">
      <c r="A23" s="4">
        <v>39113</v>
      </c>
      <c r="B23" s="38">
        <v>5.5542185716837768E-4</v>
      </c>
      <c r="C23" s="38">
        <v>-8.5712558982090677E-3</v>
      </c>
      <c r="D23" s="38">
        <v>1.2389651668477856E-2</v>
      </c>
      <c r="E23" s="38">
        <v>6.6869014129996764E-3</v>
      </c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4">
        <v>39114</v>
      </c>
      <c r="B24" s="38">
        <v>4.9805430884466905E-3</v>
      </c>
      <c r="C24" s="38">
        <v>1.9490551003768258E-2</v>
      </c>
      <c r="D24" s="38">
        <v>-9.7683430318038413E-3</v>
      </c>
      <c r="E24" s="38">
        <v>5.5810336290542826E-3</v>
      </c>
      <c r="G24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4">
        <v>39115</v>
      </c>
      <c r="B25" s="38">
        <v>1.1029361451985057E-3</v>
      </c>
      <c r="C25" s="38">
        <v>-7.2682707523877236E-3</v>
      </c>
      <c r="D25" s="38">
        <v>-1.2181710873092168E-2</v>
      </c>
      <c r="E25" s="38">
        <v>1.6924114180615947E-3</v>
      </c>
      <c r="G25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4">
        <v>39118</v>
      </c>
      <c r="B26" s="38">
        <v>2.7542315561363113E-3</v>
      </c>
      <c r="C26" s="38">
        <v>1.2080639704121134E-2</v>
      </c>
      <c r="D26" s="38">
        <v>-1.9398603770157133E-2</v>
      </c>
      <c r="E26" s="38">
        <v>-8.7271170474774321E-4</v>
      </c>
      <c r="G26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4">
        <v>39119</v>
      </c>
      <c r="B27" s="38">
        <v>-1.6525105389924642E-3</v>
      </c>
      <c r="C27" s="38">
        <v>2.4897649024904989E-2</v>
      </c>
      <c r="D27" s="38">
        <v>-3.3824815998580019E-3</v>
      </c>
      <c r="E27" s="38">
        <v>7.0717878904434368E-4</v>
      </c>
      <c r="G27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4">
        <v>39120</v>
      </c>
      <c r="B28" s="38">
        <v>-5.8002117633279941E-3</v>
      </c>
      <c r="C28" s="38">
        <v>2.338640718559072E-3</v>
      </c>
      <c r="D28" s="38">
        <v>-4.7555803391391652E-3</v>
      </c>
      <c r="E28" s="38">
        <v>1.8014921938658702E-3</v>
      </c>
      <c r="G28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4">
        <v>39121</v>
      </c>
      <c r="B29" s="38">
        <v>-1.0022166947541759E-2</v>
      </c>
      <c r="C29" s="38">
        <v>-1.1686367043840106E-3</v>
      </c>
      <c r="D29" s="38">
        <v>-3.7523140765663219E-3</v>
      </c>
      <c r="E29" s="38">
        <v>-1.1574101227033321E-3</v>
      </c>
      <c r="G29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4">
        <v>39122</v>
      </c>
      <c r="B30" s="38">
        <v>-5.8929878811548311E-3</v>
      </c>
      <c r="C30" s="38">
        <v>2.0834982064092466E-2</v>
      </c>
      <c r="D30" s="38">
        <v>-9.6154461965310082E-3</v>
      </c>
      <c r="E30" s="38">
        <v>-7.0627910157707004E-3</v>
      </c>
      <c r="G30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4">
        <v>39125</v>
      </c>
      <c r="B31" s="38">
        <v>3.091633083927273E-3</v>
      </c>
      <c r="C31" s="38">
        <v>-9.209620933602003E-3</v>
      </c>
      <c r="D31" s="38">
        <v>-1.3815461652976863E-3</v>
      </c>
      <c r="E31" s="38">
        <v>-3.2203532330020391E-3</v>
      </c>
      <c r="G31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4">
        <v>39126</v>
      </c>
      <c r="B32" s="38">
        <v>3.6403824701636009E-3</v>
      </c>
      <c r="C32" s="38">
        <v>-2.3393319713710246E-2</v>
      </c>
      <c r="D32" s="38">
        <v>6.5441838323072026E-3</v>
      </c>
      <c r="E32" s="38">
        <v>7.749151139516304E-3</v>
      </c>
      <c r="G3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4">
        <v>39127</v>
      </c>
      <c r="B33" s="38">
        <v>1.938106451188119E-2</v>
      </c>
      <c r="C33" s="38">
        <v>7.0797065787266255E-3</v>
      </c>
      <c r="D33" s="38">
        <v>1.2664693425133624E-2</v>
      </c>
      <c r="E33" s="38">
        <v>7.8585866125213105E-3</v>
      </c>
      <c r="G33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4">
        <v>39128</v>
      </c>
      <c r="B34" s="38">
        <v>-9.0895414575364025E-3</v>
      </c>
      <c r="C34" s="38">
        <v>1.0517826102284557E-2</v>
      </c>
      <c r="D34" s="38">
        <v>2.0386350347456907E-3</v>
      </c>
      <c r="E34" s="38">
        <v>1.1423822799614067E-3</v>
      </c>
      <c r="G34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4">
        <v>39129</v>
      </c>
      <c r="B35" s="38">
        <v>-7.4988453819653236E-3</v>
      </c>
      <c r="C35" s="38">
        <v>-8.1709526391968278E-3</v>
      </c>
      <c r="D35" s="38">
        <v>-2.4743449568858954E-2</v>
      </c>
      <c r="E35" s="38">
        <v>-8.488832806428856E-4</v>
      </c>
      <c r="G35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4">
        <v>39133</v>
      </c>
      <c r="B36" s="38">
        <v>6.666933614152909E-3</v>
      </c>
      <c r="C36" s="38">
        <v>1.3966739671896008E-2</v>
      </c>
      <c r="D36" s="38">
        <v>3.1263298226213037E-3</v>
      </c>
      <c r="E36" s="38">
        <v>2.850459468419914E-3</v>
      </c>
      <c r="G36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4">
        <v>39134</v>
      </c>
      <c r="B37" s="38">
        <v>-5.5529345177581738E-3</v>
      </c>
      <c r="C37" s="38">
        <v>-2.1029791810223655E-2</v>
      </c>
      <c r="D37" s="38">
        <v>1.7876298820510415E-2</v>
      </c>
      <c r="E37" s="38">
        <v>-1.3531771776285834E-3</v>
      </c>
      <c r="G37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4">
        <v>39135</v>
      </c>
      <c r="B38" s="38">
        <v>-6.4258746477231544E-3</v>
      </c>
      <c r="C38" s="38">
        <v>-1.4265694698652347E-2</v>
      </c>
      <c r="D38" s="38">
        <v>1.3621516161304548E-3</v>
      </c>
      <c r="E38" s="38">
        <v>-6.2174419006672357E-4</v>
      </c>
      <c r="G38"/>
      <c r="O38" s="2"/>
    </row>
    <row r="39" spans="1:15" x14ac:dyDescent="0.25">
      <c r="A39" s="4">
        <v>39136</v>
      </c>
      <c r="B39" s="38">
        <v>-8.5098457314406444E-3</v>
      </c>
      <c r="C39" s="38">
        <v>-6.0046314872284475E-3</v>
      </c>
      <c r="D39" s="38">
        <v>-1.6813051859723826E-2</v>
      </c>
      <c r="E39" s="38">
        <v>-3.4577242418339024E-3</v>
      </c>
      <c r="O39" s="2"/>
    </row>
    <row r="40" spans="1:15" x14ac:dyDescent="0.25">
      <c r="A40" s="4">
        <v>39139</v>
      </c>
      <c r="B40" s="38">
        <v>6.8133604023862858E-3</v>
      </c>
      <c r="C40" s="38">
        <v>-4.8357930268538452E-3</v>
      </c>
      <c r="D40" s="38">
        <v>5.8652602852734166E-3</v>
      </c>
      <c r="E40" s="38">
        <v>-1.1284593714435865E-3</v>
      </c>
      <c r="O40" s="2"/>
    </row>
    <row r="41" spans="1:15" x14ac:dyDescent="0.25">
      <c r="A41" s="4">
        <v>39140</v>
      </c>
      <c r="B41" s="38">
        <v>-1.9429692806138158E-2</v>
      </c>
      <c r="C41" s="38">
        <v>-5.9866924640416895E-2</v>
      </c>
      <c r="D41" s="38">
        <v>-4.2155824328706536E-2</v>
      </c>
      <c r="E41" s="38">
        <v>-3.5254704661139689E-2</v>
      </c>
      <c r="O41" s="2"/>
    </row>
    <row r="42" spans="1:15" x14ac:dyDescent="0.25">
      <c r="A42" s="4">
        <v>39141</v>
      </c>
      <c r="B42" s="38">
        <v>7.187851389697881E-3</v>
      </c>
      <c r="C42" s="38">
        <v>1.6573936772677638E-2</v>
      </c>
      <c r="D42" s="38">
        <v>1.0706802235152073E-2</v>
      </c>
      <c r="E42" s="38">
        <v>5.8402199698640344E-3</v>
      </c>
      <c r="O42" s="2"/>
    </row>
    <row r="43" spans="1:15" x14ac:dyDescent="0.25">
      <c r="A43" s="4">
        <v>39142</v>
      </c>
      <c r="B43" s="38">
        <v>2.5756965586390076E-3</v>
      </c>
      <c r="C43" s="38">
        <v>-1.7859815835346203E-2</v>
      </c>
      <c r="D43" s="38">
        <v>-2.8440964414648013E-3</v>
      </c>
      <c r="E43" s="38">
        <v>-2.5817154435767826E-3</v>
      </c>
      <c r="O43" s="2"/>
    </row>
    <row r="44" spans="1:15" x14ac:dyDescent="0.25">
      <c r="A44" s="4">
        <v>39143</v>
      </c>
      <c r="B44" s="38">
        <v>-3.7217397616331675E-3</v>
      </c>
      <c r="C44" s="38">
        <v>-2.3439655592352112E-2</v>
      </c>
      <c r="D44" s="38">
        <v>-1.1817666241963011E-2</v>
      </c>
      <c r="E44" s="38">
        <v>-1.1465507007913522E-2</v>
      </c>
      <c r="O44" s="2"/>
    </row>
    <row r="45" spans="1:15" x14ac:dyDescent="0.25">
      <c r="A45" s="4">
        <v>39146</v>
      </c>
      <c r="B45" s="38">
        <v>-9.2205365110899183E-3</v>
      </c>
      <c r="C45" s="38">
        <v>-1.3180906562107156E-3</v>
      </c>
      <c r="D45" s="38">
        <v>-7.5970247288089281E-3</v>
      </c>
      <c r="E45" s="38">
        <v>-9.4082089120371675E-3</v>
      </c>
      <c r="O45" s="2"/>
    </row>
    <row r="46" spans="1:15" x14ac:dyDescent="0.25">
      <c r="A46" s="4">
        <v>39147</v>
      </c>
      <c r="B46" s="38">
        <v>4.9099947488841101E-3</v>
      </c>
      <c r="C46" s="38">
        <v>7.8890869790871759E-3</v>
      </c>
      <c r="D46" s="38">
        <v>1.0115489917677589E-2</v>
      </c>
      <c r="E46" s="38">
        <v>1.5416884475776549E-2</v>
      </c>
      <c r="O46" s="2"/>
    </row>
    <row r="47" spans="1:15" x14ac:dyDescent="0.25">
      <c r="A47" s="4">
        <v>39148</v>
      </c>
      <c r="B47" s="38">
        <v>-1.1297925883639363E-2</v>
      </c>
      <c r="C47" s="38">
        <v>-2.6271165818557889E-3</v>
      </c>
      <c r="D47" s="38">
        <v>-7.9367596691640955E-3</v>
      </c>
      <c r="E47" s="38">
        <v>-2.1845969156805362E-3</v>
      </c>
      <c r="O47" s="2"/>
    </row>
    <row r="48" spans="1:15" x14ac:dyDescent="0.25">
      <c r="A48" s="4">
        <v>39149</v>
      </c>
      <c r="B48" s="38">
        <v>3.4896631532362011E-3</v>
      </c>
      <c r="C48" s="38">
        <v>3.9880261664930042E-2</v>
      </c>
      <c r="D48" s="38">
        <v>-1.055861760978663E-2</v>
      </c>
      <c r="E48" s="38">
        <v>7.1666984975750116E-3</v>
      </c>
      <c r="O48" s="2"/>
    </row>
    <row r="49" spans="1:15" x14ac:dyDescent="0.25">
      <c r="A49" s="4">
        <v>39150</v>
      </c>
      <c r="B49" s="38">
        <v>-3.779732895441599E-3</v>
      </c>
      <c r="C49" s="38">
        <v>0</v>
      </c>
      <c r="D49" s="38">
        <v>-1.0987986183004222E-3</v>
      </c>
      <c r="E49" s="38">
        <v>6.8206539411228776E-4</v>
      </c>
      <c r="O49" s="2"/>
    </row>
    <row r="50" spans="1:15" x14ac:dyDescent="0.25">
      <c r="A50" s="4">
        <v>39153</v>
      </c>
      <c r="B50" s="38">
        <v>3.4891360089333535E-3</v>
      </c>
      <c r="C50" s="38">
        <v>-1.3971561838857864E-2</v>
      </c>
      <c r="D50" s="38">
        <v>5.4813479851530244E-3</v>
      </c>
      <c r="E50" s="38">
        <v>2.7052409806863518E-3</v>
      </c>
      <c r="O50" s="2"/>
    </row>
    <row r="51" spans="1:15" x14ac:dyDescent="0.25">
      <c r="A51" s="4">
        <v>39154</v>
      </c>
      <c r="B51" s="38">
        <v>-1.0213586121487532E-2</v>
      </c>
      <c r="C51" s="38">
        <v>-2.3281583244216281E-2</v>
      </c>
      <c r="D51" s="38">
        <v>-2.6589681092708428E-2</v>
      </c>
      <c r="E51" s="38">
        <v>-2.0301166432451393E-2</v>
      </c>
      <c r="O51" s="2"/>
    </row>
    <row r="52" spans="1:15" x14ac:dyDescent="0.25">
      <c r="A52" s="4">
        <v>39155</v>
      </c>
      <c r="B52" s="38">
        <v>6.4327526085121477E-3</v>
      </c>
      <c r="C52" s="38">
        <v>-1.7164690728603962E-2</v>
      </c>
      <c r="D52" s="38">
        <v>2.5130964345535457E-2</v>
      </c>
      <c r="E52" s="38">
        <v>6.7384377180462179E-3</v>
      </c>
      <c r="O52" s="2"/>
    </row>
    <row r="53" spans="1:15" x14ac:dyDescent="0.25">
      <c r="A53" s="4">
        <v>39156</v>
      </c>
      <c r="B53" s="38">
        <v>6.1017133245525896E-3</v>
      </c>
      <c r="C53" s="38">
        <v>1.0593694405727622E-2</v>
      </c>
      <c r="D53" s="38">
        <v>-4.3889609898655054E-3</v>
      </c>
      <c r="E53" s="38">
        <v>3.7188934538766355E-3</v>
      </c>
      <c r="O53" s="2"/>
    </row>
    <row r="54" spans="1:15" x14ac:dyDescent="0.25">
      <c r="A54" s="4">
        <v>39157</v>
      </c>
      <c r="B54" s="38">
        <v>-4.6456172857958587E-3</v>
      </c>
      <c r="C54" s="38">
        <v>-5.2828189733156936E-3</v>
      </c>
      <c r="D54" s="38">
        <v>1.8306150753410943E-3</v>
      </c>
      <c r="E54" s="38">
        <v>-3.8353320175288719E-3</v>
      </c>
      <c r="O54" s="2"/>
    </row>
    <row r="55" spans="1:15" x14ac:dyDescent="0.25">
      <c r="A55" s="4">
        <v>39160</v>
      </c>
      <c r="B55" s="38">
        <v>8.9810832954851511E-3</v>
      </c>
      <c r="C55" s="38">
        <v>3.5135398540408327E-2</v>
      </c>
      <c r="D55" s="38">
        <v>1.8129890573795705E-2</v>
      </c>
      <c r="E55" s="38">
        <v>1.0840314990891548E-2</v>
      </c>
      <c r="O55" s="2"/>
    </row>
    <row r="56" spans="1:15" x14ac:dyDescent="0.25">
      <c r="A56" s="4">
        <v>39161</v>
      </c>
      <c r="B56" s="38">
        <v>2.8814265674826506E-3</v>
      </c>
      <c r="C56" s="38">
        <v>7.647895340916323E-3</v>
      </c>
      <c r="D56" s="38">
        <v>3.5939261529240231E-4</v>
      </c>
      <c r="E56" s="38">
        <v>6.3246146571792287E-3</v>
      </c>
      <c r="O56" s="2"/>
    </row>
    <row r="57" spans="1:15" x14ac:dyDescent="0.25">
      <c r="A57" s="4">
        <v>39162</v>
      </c>
      <c r="B57" s="38">
        <v>2.0214009218702079E-2</v>
      </c>
      <c r="C57" s="38">
        <v>1.6359085530351963E-2</v>
      </c>
      <c r="D57" s="38">
        <v>2.4131450011650638E-2</v>
      </c>
      <c r="E57" s="38">
        <v>1.6960792999588539E-2</v>
      </c>
      <c r="O57" s="2"/>
    </row>
    <row r="58" spans="1:15" x14ac:dyDescent="0.25">
      <c r="A58" s="4">
        <v>39163</v>
      </c>
      <c r="B58" s="38">
        <v>9.2579978071668737E-3</v>
      </c>
      <c r="C58" s="38">
        <v>8.7052562552192084E-3</v>
      </c>
      <c r="D58" s="38">
        <v>-8.8044293527404175E-3</v>
      </c>
      <c r="E58" s="38">
        <v>-3.5118209152192655E-4</v>
      </c>
      <c r="O58" s="2"/>
    </row>
    <row r="59" spans="1:15" x14ac:dyDescent="0.25">
      <c r="A59" s="4">
        <v>39164</v>
      </c>
      <c r="B59" s="38">
        <v>2.7800205427367508E-4</v>
      </c>
      <c r="C59" s="38">
        <v>-2.3796405338916662E-2</v>
      </c>
      <c r="D59" s="38">
        <v>-8.8823371449593229E-3</v>
      </c>
      <c r="E59" s="38">
        <v>1.098159343449546E-3</v>
      </c>
      <c r="O59" s="2"/>
    </row>
    <row r="60" spans="1:15" x14ac:dyDescent="0.25">
      <c r="A60" s="4">
        <v>39167</v>
      </c>
      <c r="B60" s="38">
        <v>5.0129336336007888E-3</v>
      </c>
      <c r="C60" s="38">
        <v>-2.5374825973603706E-3</v>
      </c>
      <c r="D60" s="38">
        <v>7.1120513217168635E-3</v>
      </c>
      <c r="E60" s="38">
        <v>9.6214809215436348E-4</v>
      </c>
      <c r="O60" s="2"/>
    </row>
    <row r="61" spans="1:15" x14ac:dyDescent="0.25">
      <c r="A61" s="4">
        <v>39168</v>
      </c>
      <c r="B61" s="38">
        <v>-5.8501312892391064E-3</v>
      </c>
      <c r="C61" s="38">
        <v>-2.5502427105673197E-3</v>
      </c>
      <c r="D61" s="38">
        <v>-1.7876784537450879E-2</v>
      </c>
      <c r="E61" s="38">
        <v>-6.1937008030064503E-3</v>
      </c>
      <c r="O61" s="2"/>
    </row>
    <row r="62" spans="1:15" x14ac:dyDescent="0.25">
      <c r="A62" s="4">
        <v>39169</v>
      </c>
      <c r="B62" s="38">
        <v>-6.7288930032528256E-3</v>
      </c>
      <c r="C62" s="38">
        <v>1.6427384254933699E-2</v>
      </c>
      <c r="D62" s="38">
        <v>-2.8894250799030253E-3</v>
      </c>
      <c r="E62" s="38">
        <v>-7.7805154298098648E-3</v>
      </c>
      <c r="O62" s="2"/>
    </row>
    <row r="63" spans="1:15" x14ac:dyDescent="0.25">
      <c r="A63" s="4">
        <v>39170</v>
      </c>
      <c r="B63" s="38">
        <v>0</v>
      </c>
      <c r="C63" s="38">
        <v>-3.7656168277093935E-3</v>
      </c>
      <c r="D63" s="38">
        <v>3.9717927527595084E-3</v>
      </c>
      <c r="E63" s="38">
        <v>3.7752543099287897E-3</v>
      </c>
      <c r="O63" s="2"/>
    </row>
    <row r="64" spans="1:15" x14ac:dyDescent="0.25">
      <c r="A64" s="4">
        <v>39171</v>
      </c>
      <c r="B64" s="38">
        <v>-5.3580906028021583E-3</v>
      </c>
      <c r="C64" s="38">
        <v>-7.5740421192966399E-3</v>
      </c>
      <c r="D64" s="38">
        <v>4.3147846730411336E-3</v>
      </c>
      <c r="E64" s="38">
        <v>-1.1628964697450296E-3</v>
      </c>
      <c r="O64" s="2"/>
    </row>
    <row r="65" spans="1:15" x14ac:dyDescent="0.25">
      <c r="A65" s="4">
        <v>39174</v>
      </c>
      <c r="B65" s="38">
        <v>-1.9820037012962611E-3</v>
      </c>
      <c r="C65" s="38">
        <v>2.5032976155481682E-2</v>
      </c>
      <c r="D65" s="38">
        <v>-4.6756452659939768E-3</v>
      </c>
      <c r="E65" s="38">
        <v>2.601017814659266E-3</v>
      </c>
      <c r="O65" s="2"/>
    </row>
    <row r="66" spans="1:15" x14ac:dyDescent="0.25">
      <c r="A66" s="4">
        <v>39175</v>
      </c>
      <c r="B66" s="38">
        <v>8.490543904841652E-4</v>
      </c>
      <c r="C66" s="38">
        <v>-1.2365708165649933E-3</v>
      </c>
      <c r="D66" s="38">
        <v>4.6756452659939222E-3</v>
      </c>
      <c r="E66" s="38">
        <v>9.4346920237256184E-3</v>
      </c>
      <c r="O66" s="2"/>
    </row>
    <row r="67" spans="1:15" x14ac:dyDescent="0.25">
      <c r="A67" s="4">
        <v>39176</v>
      </c>
      <c r="B67" s="38">
        <v>-5.9631006966010631E-3</v>
      </c>
      <c r="C67" s="38">
        <v>-4.9677872131577818E-3</v>
      </c>
      <c r="D67" s="38">
        <v>2.235346240912018E-2</v>
      </c>
      <c r="E67" s="38">
        <v>1.1175918632003057E-3</v>
      </c>
      <c r="O67" s="2"/>
    </row>
    <row r="68" spans="1:15" x14ac:dyDescent="0.25">
      <c r="A68" s="4">
        <v>39177</v>
      </c>
      <c r="B68" s="38">
        <v>-2.5661081077244046E-3</v>
      </c>
      <c r="C68" s="38">
        <v>-3.7374690420612978E-3</v>
      </c>
      <c r="D68" s="38">
        <v>1.7523201554639676E-3</v>
      </c>
      <c r="E68" s="38">
        <v>3.3408301635085534E-3</v>
      </c>
      <c r="O68" s="2"/>
    </row>
    <row r="69" spans="1:15" x14ac:dyDescent="0.25">
      <c r="A69" s="4">
        <v>39181</v>
      </c>
      <c r="B69" s="38">
        <v>-6.8773536297341989E-3</v>
      </c>
      <c r="C69" s="38">
        <v>8.7052562552192084E-3</v>
      </c>
      <c r="D69" s="38">
        <v>7.0053879169634065E-4</v>
      </c>
      <c r="E69" s="38">
        <v>5.8997842926658496E-4</v>
      </c>
      <c r="O69" s="2"/>
    </row>
    <row r="70" spans="1:15" x14ac:dyDescent="0.25">
      <c r="A70" s="4">
        <v>39182</v>
      </c>
      <c r="B70" s="38">
        <v>2.8723264668633194E-3</v>
      </c>
      <c r="C70" s="38">
        <v>1.3518899042215919E-2</v>
      </c>
      <c r="D70" s="38">
        <v>-5.9682144156501232E-3</v>
      </c>
      <c r="E70" s="38">
        <v>2.6327782523705855E-3</v>
      </c>
      <c r="O70" s="2"/>
    </row>
    <row r="71" spans="1:15" x14ac:dyDescent="0.25">
      <c r="A71" s="4">
        <v>39183</v>
      </c>
      <c r="B71" s="38">
        <v>2.0037609442564363E-3</v>
      </c>
      <c r="C71" s="38">
        <v>-7.3512795424727495E-3</v>
      </c>
      <c r="D71" s="38">
        <v>-1.0263991224283368E-2</v>
      </c>
      <c r="E71" s="38">
        <v>-6.4783600183803657E-3</v>
      </c>
      <c r="O71" s="2"/>
    </row>
    <row r="72" spans="1:15" x14ac:dyDescent="0.25">
      <c r="A72" s="4">
        <v>39184</v>
      </c>
      <c r="B72" s="38">
        <v>6.5595299332555828E-3</v>
      </c>
      <c r="C72" s="38">
        <v>-4.9310486831782834E-3</v>
      </c>
      <c r="D72" s="38">
        <v>1.5181507143047038E-2</v>
      </c>
      <c r="E72" s="38">
        <v>6.197563177505765E-3</v>
      </c>
      <c r="O72" s="2"/>
    </row>
    <row r="73" spans="1:15" x14ac:dyDescent="0.25">
      <c r="A73" s="4">
        <v>39185</v>
      </c>
      <c r="B73" s="38">
        <v>5.66839116364087E-3</v>
      </c>
      <c r="C73" s="38">
        <v>-8.6944513388474958E-3</v>
      </c>
      <c r="D73" s="38">
        <v>2.4494262612236948E-3</v>
      </c>
      <c r="E73" s="38">
        <v>3.4798741067239543E-3</v>
      </c>
      <c r="O73" s="2"/>
    </row>
    <row r="74" spans="1:15" x14ac:dyDescent="0.25">
      <c r="A74" s="4">
        <v>39188</v>
      </c>
      <c r="B74" s="38">
        <v>-5.6449676314435646E-4</v>
      </c>
      <c r="C74" s="38">
        <v>1.2458217249480166E-3</v>
      </c>
      <c r="D74" s="38">
        <v>4.185942162610509E-3</v>
      </c>
      <c r="E74" s="38">
        <v>1.0706016579807178E-2</v>
      </c>
      <c r="O74" s="2"/>
    </row>
    <row r="75" spans="1:15" x14ac:dyDescent="0.25">
      <c r="A75" s="4">
        <v>39189</v>
      </c>
      <c r="B75" s="38">
        <v>-4.5350053892429278E-3</v>
      </c>
      <c r="C75" s="38">
        <v>-2.2672071849509926E-2</v>
      </c>
      <c r="D75" s="38">
        <v>4.1679117614146569E-3</v>
      </c>
      <c r="E75" s="38">
        <v>2.0459421979894038E-3</v>
      </c>
      <c r="O75" s="2"/>
    </row>
    <row r="76" spans="1:15" x14ac:dyDescent="0.25">
      <c r="A76" s="4">
        <v>39190</v>
      </c>
      <c r="B76" s="38">
        <v>-1.9910214851313552E-3</v>
      </c>
      <c r="C76" s="38">
        <v>-3.828106479643322E-3</v>
      </c>
      <c r="D76" s="38">
        <v>-8.7032791933724166E-3</v>
      </c>
      <c r="E76" s="38">
        <v>7.0150519579204713E-4</v>
      </c>
      <c r="O76" s="2"/>
    </row>
    <row r="77" spans="1:15" x14ac:dyDescent="0.25">
      <c r="A77" s="4">
        <v>39191</v>
      </c>
      <c r="B77" s="38">
        <v>-3.7064321920737115E-3</v>
      </c>
      <c r="C77" s="38">
        <v>-1.0280511939222534E-2</v>
      </c>
      <c r="D77" s="38">
        <v>3.141901948113957E-3</v>
      </c>
      <c r="E77" s="38">
        <v>-1.1840756385052911E-3</v>
      </c>
      <c r="O77" s="2"/>
    </row>
    <row r="78" spans="1:15" x14ac:dyDescent="0.25">
      <c r="A78" s="4">
        <v>39192</v>
      </c>
      <c r="B78" s="38">
        <v>3.7064321920736798E-3</v>
      </c>
      <c r="C78" s="38">
        <v>1.2908587279907848E-3</v>
      </c>
      <c r="D78" s="38">
        <v>1.1436484217472207E-2</v>
      </c>
      <c r="E78" s="38">
        <v>9.2466464599684946E-3</v>
      </c>
      <c r="O78" s="2"/>
    </row>
    <row r="79" spans="1:15" x14ac:dyDescent="0.25">
      <c r="A79" s="4">
        <v>39195</v>
      </c>
      <c r="B79" s="38">
        <v>-9.4380548043832054E-3</v>
      </c>
      <c r="C79" s="38">
        <v>1.0267317662937588E-2</v>
      </c>
      <c r="D79" s="38">
        <v>-8.3041315475027629E-3</v>
      </c>
      <c r="E79" s="38">
        <v>-2.2894958748401286E-3</v>
      </c>
      <c r="O79" s="2"/>
    </row>
    <row r="80" spans="1:15" x14ac:dyDescent="0.25">
      <c r="A80" s="4">
        <v>39196</v>
      </c>
      <c r="B80" s="38">
        <v>-1.1496678269822553E-3</v>
      </c>
      <c r="C80" s="38">
        <v>-1.2776644517060211E-3</v>
      </c>
      <c r="D80" s="38">
        <v>3.4724012906640076E-4</v>
      </c>
      <c r="E80" s="38">
        <v>-3.4867199906942365E-4</v>
      </c>
      <c r="O80" s="2"/>
    </row>
    <row r="81" spans="1:15" x14ac:dyDescent="0.25">
      <c r="A81" s="4">
        <v>39197</v>
      </c>
      <c r="B81" s="38">
        <v>1.852663785470909E-2</v>
      </c>
      <c r="C81" s="38">
        <v>7.647895340916323E-3</v>
      </c>
      <c r="D81" s="38">
        <v>6.9227829513194387E-3</v>
      </c>
      <c r="E81" s="38">
        <v>1.0183281392884096E-2</v>
      </c>
      <c r="O81" s="2"/>
    </row>
    <row r="82" spans="1:15" x14ac:dyDescent="0.25">
      <c r="A82" s="4">
        <v>39198</v>
      </c>
      <c r="B82" s="38">
        <v>1.2070020683464678E-2</v>
      </c>
      <c r="C82" s="38">
        <v>3.9803217183523483E-2</v>
      </c>
      <c r="D82" s="38">
        <v>3.7871867134656508E-3</v>
      </c>
      <c r="E82" s="38">
        <v>-6.8631960582477111E-4</v>
      </c>
      <c r="O82" s="2"/>
    </row>
    <row r="83" spans="1:15" x14ac:dyDescent="0.25">
      <c r="A83" s="4">
        <v>39199</v>
      </c>
      <c r="B83" s="38">
        <v>2.7519819023851966E-2</v>
      </c>
      <c r="C83" s="38">
        <v>-1.8463937314905823E-2</v>
      </c>
      <c r="D83" s="38">
        <v>3.4451489357030587E-2</v>
      </c>
      <c r="E83" s="38">
        <v>-9.0681210267692724E-5</v>
      </c>
      <c r="O83" s="2"/>
    </row>
    <row r="84" spans="1:15" x14ac:dyDescent="0.25">
      <c r="A84" s="4">
        <v>39202</v>
      </c>
      <c r="B84" s="38">
        <v>5.4326191302438934E-4</v>
      </c>
      <c r="C84" s="38">
        <v>-1.242725296204355E-3</v>
      </c>
      <c r="D84" s="38">
        <v>-5.9942828105970002E-3</v>
      </c>
      <c r="E84" s="38">
        <v>-7.8599749583214158E-3</v>
      </c>
      <c r="O84" s="2"/>
    </row>
    <row r="85" spans="1:15" x14ac:dyDescent="0.25">
      <c r="A85" s="4">
        <v>39203</v>
      </c>
      <c r="B85" s="38">
        <v>6.4890886727355084E-3</v>
      </c>
      <c r="C85" s="38">
        <v>1.2427252962042353E-3</v>
      </c>
      <c r="D85" s="38">
        <v>1.5247302570817807E-2</v>
      </c>
      <c r="E85" s="38">
        <v>2.6558016153417031E-3</v>
      </c>
      <c r="O85" s="2"/>
    </row>
    <row r="86" spans="1:15" x14ac:dyDescent="0.25">
      <c r="A86" s="4">
        <v>39204</v>
      </c>
      <c r="B86" s="38">
        <v>5.6441471145229722E-3</v>
      </c>
      <c r="C86" s="38">
        <v>1.4799534121519176E-2</v>
      </c>
      <c r="D86" s="38">
        <v>6.883938999468665E-3</v>
      </c>
      <c r="E86" s="38">
        <v>6.559216337735283E-3</v>
      </c>
      <c r="O86" s="2"/>
    </row>
    <row r="87" spans="1:15" x14ac:dyDescent="0.25">
      <c r="A87" s="4">
        <v>39205</v>
      </c>
      <c r="B87" s="38">
        <v>8.045229662672767E-4</v>
      </c>
      <c r="C87" s="38">
        <v>2.4444268376501745E-3</v>
      </c>
      <c r="D87" s="38">
        <v>1.169220458490897E-2</v>
      </c>
      <c r="E87" s="38">
        <v>4.6037625575094613E-3</v>
      </c>
      <c r="O87" s="2"/>
    </row>
    <row r="88" spans="1:15" x14ac:dyDescent="0.25">
      <c r="A88" s="4">
        <v>39206</v>
      </c>
      <c r="B88" s="38">
        <v>-5.1020010993036557E-3</v>
      </c>
      <c r="C88" s="38">
        <v>3.655473098554401E-3</v>
      </c>
      <c r="D88" s="38">
        <v>-1.3326500311979364E-2</v>
      </c>
      <c r="E88" s="38">
        <v>2.1740304222237867E-3</v>
      </c>
      <c r="O88" s="2"/>
    </row>
    <row r="89" spans="1:15" x14ac:dyDescent="0.25">
      <c r="A89" s="4">
        <v>39209</v>
      </c>
      <c r="B89" s="38">
        <v>2.4205812383049775E-3</v>
      </c>
      <c r="C89" s="38">
        <v>-7.3243577211375595E-3</v>
      </c>
      <c r="D89" s="38">
        <v>4.8959883687499295E-3</v>
      </c>
      <c r="E89" s="38">
        <v>2.5966318284337589E-3</v>
      </c>
      <c r="O89" s="2"/>
    </row>
    <row r="90" spans="1:15" x14ac:dyDescent="0.25">
      <c r="A90" s="4">
        <v>39210</v>
      </c>
      <c r="B90" s="38">
        <v>-4.3069973228300595E-3</v>
      </c>
      <c r="C90" s="38">
        <v>2.5409845963743745E-2</v>
      </c>
      <c r="D90" s="38">
        <v>1.3018676719909732E-3</v>
      </c>
      <c r="E90" s="38">
        <v>-1.0857439480557165E-3</v>
      </c>
      <c r="O90" s="2"/>
    </row>
    <row r="91" spans="1:15" x14ac:dyDescent="0.25">
      <c r="A91" s="4">
        <v>39211</v>
      </c>
      <c r="B91" s="38">
        <v>4.8430039724775319E-3</v>
      </c>
      <c r="C91" s="38">
        <v>-2.3917932674370839E-3</v>
      </c>
      <c r="D91" s="38">
        <v>9.7168003478284278E-4</v>
      </c>
      <c r="E91" s="38">
        <v>3.4838777968907945E-3</v>
      </c>
      <c r="O91" s="2"/>
    </row>
    <row r="92" spans="1:15" x14ac:dyDescent="0.25">
      <c r="A92" s="4">
        <v>39212</v>
      </c>
      <c r="B92" s="38">
        <v>-1.2965726305500769E-2</v>
      </c>
      <c r="C92" s="38">
        <v>-1.3264115468244299E-2</v>
      </c>
      <c r="D92" s="38">
        <v>-6.5158811323995794E-3</v>
      </c>
      <c r="E92" s="38">
        <v>-1.3887919985271913E-2</v>
      </c>
      <c r="O92" s="2"/>
    </row>
    <row r="93" spans="1:15" x14ac:dyDescent="0.25">
      <c r="A93" s="4">
        <v>39213</v>
      </c>
      <c r="B93" s="38">
        <v>5.1531921427752213E-3</v>
      </c>
      <c r="C93" s="38">
        <v>1.5655908735681328E-2</v>
      </c>
      <c r="D93" s="38">
        <v>1.0086758444696158E-2</v>
      </c>
      <c r="E93" s="38">
        <v>9.6938240017577053E-3</v>
      </c>
      <c r="O93" s="2"/>
    </row>
    <row r="94" spans="1:15" x14ac:dyDescent="0.25">
      <c r="A94" s="4">
        <v>39216</v>
      </c>
      <c r="B94" s="38">
        <v>-1.0059553321106123E-2</v>
      </c>
      <c r="C94" s="38">
        <v>3.9814586543836114E-2</v>
      </c>
      <c r="D94" s="38">
        <v>2.5860869241588502E-3</v>
      </c>
      <c r="E94" s="38">
        <v>-1.7348807391067693E-3</v>
      </c>
      <c r="O94" s="2"/>
    </row>
    <row r="95" spans="1:15" x14ac:dyDescent="0.25">
      <c r="A95" s="4">
        <v>39217</v>
      </c>
      <c r="B95" s="38">
        <v>1.0933483287548019E-3</v>
      </c>
      <c r="C95" s="38">
        <v>2.2702903424436247E-2</v>
      </c>
      <c r="D95" s="38">
        <v>9.6856816052187547E-4</v>
      </c>
      <c r="E95" s="38">
        <v>-1.2097709774832894E-3</v>
      </c>
      <c r="O95" s="2"/>
    </row>
    <row r="96" spans="1:15" x14ac:dyDescent="0.25">
      <c r="A96" s="4">
        <v>39218</v>
      </c>
      <c r="B96" s="38">
        <v>5.1713900282026213E-3</v>
      </c>
      <c r="C96" s="38">
        <v>-1.6974436735916663E-2</v>
      </c>
      <c r="D96" s="38">
        <v>5.486505983289286E-3</v>
      </c>
      <c r="E96" s="38">
        <v>8.8846548440415282E-3</v>
      </c>
      <c r="O96" s="2"/>
    </row>
    <row r="97" spans="1:15" x14ac:dyDescent="0.25">
      <c r="A97" s="4">
        <v>39219</v>
      </c>
      <c r="B97" s="38">
        <v>-8.1780795304987972E-3</v>
      </c>
      <c r="C97" s="38">
        <v>0</v>
      </c>
      <c r="D97" s="38">
        <v>-2.9009500689723745E-3</v>
      </c>
      <c r="E97" s="38">
        <v>-8.3424850119396025E-4</v>
      </c>
      <c r="O97" s="2"/>
    </row>
    <row r="98" spans="1:15" x14ac:dyDescent="0.25">
      <c r="A98" s="4">
        <v>39220</v>
      </c>
      <c r="B98" s="38">
        <v>1.1702108633745718E-2</v>
      </c>
      <c r="C98" s="38">
        <v>-8.0267951549996865E-3</v>
      </c>
      <c r="D98" s="38">
        <v>-4.8537870146660332E-3</v>
      </c>
      <c r="E98" s="38">
        <v>6.5911311717166835E-3</v>
      </c>
      <c r="O98" s="2"/>
    </row>
    <row r="99" spans="1:15" x14ac:dyDescent="0.25">
      <c r="A99" s="4">
        <v>39223</v>
      </c>
      <c r="B99" s="38">
        <v>3.7800631541887735E-3</v>
      </c>
      <c r="C99" s="38">
        <v>1.0306770182562309E-2</v>
      </c>
      <c r="D99" s="38">
        <v>7.1105092910500947E-3</v>
      </c>
      <c r="E99" s="38">
        <v>1.54704570545794E-3</v>
      </c>
      <c r="O99" s="2"/>
    </row>
    <row r="100" spans="1:15" x14ac:dyDescent="0.25">
      <c r="A100" s="4">
        <v>39224</v>
      </c>
      <c r="B100" s="38">
        <v>6.4486700807902609E-3</v>
      </c>
      <c r="C100" s="38">
        <v>-1.1457918323381576E-2</v>
      </c>
      <c r="D100" s="38">
        <v>-1.1661920012674758E-2</v>
      </c>
      <c r="E100" s="38">
        <v>-6.4642472353854249E-4</v>
      </c>
      <c r="O100" s="2"/>
    </row>
    <row r="101" spans="1:15" x14ac:dyDescent="0.25">
      <c r="A101" s="4">
        <v>39225</v>
      </c>
      <c r="B101" s="38">
        <v>6.9385094129534516E-3</v>
      </c>
      <c r="C101" s="38">
        <v>9.1779432958189831E-3</v>
      </c>
      <c r="D101" s="38">
        <v>-3.5907758932712461E-3</v>
      </c>
      <c r="E101" s="38">
        <v>-1.1883140661541325E-3</v>
      </c>
      <c r="O101" s="2"/>
    </row>
    <row r="102" spans="1:15" x14ac:dyDescent="0.25">
      <c r="A102" s="4">
        <v>39226</v>
      </c>
      <c r="B102" s="38">
        <v>-5.8682348030964287E-3</v>
      </c>
      <c r="C102" s="38">
        <v>-3.1311196992228119E-2</v>
      </c>
      <c r="D102" s="38">
        <v>-1.3497548497406642E-2</v>
      </c>
      <c r="E102" s="38">
        <v>-9.630319776124845E-3</v>
      </c>
      <c r="O102" s="2"/>
    </row>
    <row r="103" spans="1:15" x14ac:dyDescent="0.25">
      <c r="A103" s="4">
        <v>39227</v>
      </c>
      <c r="B103" s="38">
        <v>4.8042257565838777E-3</v>
      </c>
      <c r="C103" s="38">
        <v>-4.7214827123989731E-3</v>
      </c>
      <c r="D103" s="38">
        <v>1.0222678192828606E-2</v>
      </c>
      <c r="E103" s="38">
        <v>5.4451931067649954E-3</v>
      </c>
      <c r="O103" s="2"/>
    </row>
    <row r="104" spans="1:15" x14ac:dyDescent="0.25">
      <c r="A104" s="4">
        <v>39231</v>
      </c>
      <c r="B104" s="38">
        <v>-4.2688096702626832E-3</v>
      </c>
      <c r="C104" s="38">
        <v>-5.9333758053001845E-3</v>
      </c>
      <c r="D104" s="38">
        <v>1.011896019163604E-2</v>
      </c>
      <c r="E104" s="38">
        <v>1.685485485447939E-3</v>
      </c>
      <c r="O104" s="2"/>
    </row>
    <row r="105" spans="1:15" x14ac:dyDescent="0.25">
      <c r="A105" s="4">
        <v>39232</v>
      </c>
      <c r="B105" s="38">
        <v>8.7848047849067249E-3</v>
      </c>
      <c r="C105" s="38">
        <v>1.1837576985079409E-2</v>
      </c>
      <c r="D105" s="38">
        <v>1.0339239638414634E-2</v>
      </c>
      <c r="E105" s="38">
        <v>8.3219756737601801E-3</v>
      </c>
      <c r="O105" s="2"/>
    </row>
    <row r="106" spans="1:15" x14ac:dyDescent="0.25">
      <c r="A106" s="4">
        <v>39233</v>
      </c>
      <c r="B106" s="38">
        <v>-3.9845537189223262E-3</v>
      </c>
      <c r="C106" s="38">
        <v>-1.9004413288103768E-2</v>
      </c>
      <c r="D106" s="38">
        <v>-1.3589013149298359E-2</v>
      </c>
      <c r="E106" s="38">
        <v>2.776118667457549E-4</v>
      </c>
      <c r="O106" s="2"/>
    </row>
    <row r="107" spans="1:15" x14ac:dyDescent="0.25">
      <c r="A107" s="4">
        <v>39234</v>
      </c>
      <c r="B107" s="38">
        <v>-3.4643778658252056E-3</v>
      </c>
      <c r="C107" s="38">
        <v>1.1980453131589231E-3</v>
      </c>
      <c r="D107" s="38">
        <v>-3.2669266124604416E-3</v>
      </c>
      <c r="E107" s="38">
        <v>3.7276666775811749E-3</v>
      </c>
      <c r="O107" s="2"/>
    </row>
    <row r="108" spans="1:15" x14ac:dyDescent="0.25">
      <c r="A108" s="4">
        <v>39237</v>
      </c>
      <c r="B108" s="38">
        <v>9.5662455473946046E-3</v>
      </c>
      <c r="C108" s="38">
        <v>-9.6307783377537429E-3</v>
      </c>
      <c r="D108" s="38">
        <v>4.0781836370302939E-3</v>
      </c>
      <c r="E108" s="38">
        <v>1.8837284964762224E-3</v>
      </c>
      <c r="O108" s="2"/>
    </row>
    <row r="109" spans="1:15" x14ac:dyDescent="0.25">
      <c r="A109" s="4">
        <v>39238</v>
      </c>
      <c r="B109" s="38">
        <v>-1.0902118747553676E-2</v>
      </c>
      <c r="C109" s="38">
        <v>4.8299610602650775E-3</v>
      </c>
      <c r="D109" s="38">
        <v>-4.4055734007441387E-3</v>
      </c>
      <c r="E109" s="38">
        <v>-5.3212469651587237E-3</v>
      </c>
      <c r="O109" s="2"/>
    </row>
    <row r="110" spans="1:15" x14ac:dyDescent="0.25">
      <c r="A110" s="4">
        <v>39239</v>
      </c>
      <c r="B110" s="38">
        <v>-2.9455018753877567E-3</v>
      </c>
      <c r="C110" s="38">
        <v>-6.0396072365935831E-3</v>
      </c>
      <c r="D110" s="38">
        <v>-9.5282612598773433E-3</v>
      </c>
      <c r="E110" s="38">
        <v>-8.6522131094114562E-3</v>
      </c>
      <c r="O110" s="2"/>
    </row>
    <row r="111" spans="1:15" x14ac:dyDescent="0.25">
      <c r="A111" s="4">
        <v>39240</v>
      </c>
      <c r="B111" s="38">
        <v>-1.4314331851700919E-2</v>
      </c>
      <c r="C111" s="38">
        <v>-2.4511521672125378E-2</v>
      </c>
      <c r="D111" s="38">
        <v>-2.2367796542601636E-2</v>
      </c>
      <c r="E111" s="38">
        <v>-1.7679054034636998E-2</v>
      </c>
      <c r="O111" s="2"/>
    </row>
    <row r="112" spans="1:15" x14ac:dyDescent="0.25">
      <c r="A112" s="4">
        <v>39241</v>
      </c>
      <c r="B112" s="38">
        <v>1.5117866310627039E-2</v>
      </c>
      <c r="C112" s="38">
        <v>2.2087830717963396E-2</v>
      </c>
      <c r="D112" s="38">
        <v>1.4412569582380338E-2</v>
      </c>
      <c r="E112" s="38">
        <v>1.1310079979144199E-2</v>
      </c>
      <c r="O112" s="2"/>
    </row>
    <row r="113" spans="1:15" x14ac:dyDescent="0.25">
      <c r="A113" s="4">
        <v>39244</v>
      </c>
      <c r="B113" s="38">
        <v>3.7450840027003171E-3</v>
      </c>
      <c r="C113" s="38">
        <v>1.9232906458109846E-2</v>
      </c>
      <c r="D113" s="38">
        <v>-9.9876352538838943E-4</v>
      </c>
      <c r="E113" s="38">
        <v>9.7691043870201232E-4</v>
      </c>
      <c r="O113" s="2"/>
    </row>
    <row r="114" spans="1:15" x14ac:dyDescent="0.25">
      <c r="A114" s="4">
        <v>39245</v>
      </c>
      <c r="B114" s="38">
        <v>-1.1005962307815314E-2</v>
      </c>
      <c r="C114" s="38">
        <v>-9.5672414840081883E-3</v>
      </c>
      <c r="D114" s="38">
        <v>-5.6786732450886225E-3</v>
      </c>
      <c r="E114" s="38">
        <v>-1.0738525094480126E-2</v>
      </c>
      <c r="O114" s="2"/>
    </row>
    <row r="115" spans="1:15" x14ac:dyDescent="0.25">
      <c r="A115" s="4">
        <v>39246</v>
      </c>
      <c r="B115" s="38">
        <v>1.5799949609539204E-2</v>
      </c>
      <c r="C115" s="38">
        <v>2.8437212576911976E-2</v>
      </c>
      <c r="D115" s="38">
        <v>1.7928868534688586E-2</v>
      </c>
      <c r="E115" s="38">
        <v>1.5311745949081475E-2</v>
      </c>
      <c r="O115" s="2"/>
    </row>
    <row r="116" spans="1:15" x14ac:dyDescent="0.25">
      <c r="A116" s="4">
        <v>39247</v>
      </c>
      <c r="B116" s="38">
        <v>4.2402453791011508E-3</v>
      </c>
      <c r="C116" s="38">
        <v>1.1611861769985273E-2</v>
      </c>
      <c r="D116" s="38">
        <v>4.2682024368512032E-3</v>
      </c>
      <c r="E116" s="38">
        <v>4.8692390544315652E-3</v>
      </c>
      <c r="O116" s="2"/>
    </row>
    <row r="117" spans="1:15" x14ac:dyDescent="0.25">
      <c r="A117" s="4">
        <v>39248</v>
      </c>
      <c r="B117" s="38">
        <v>8.4310979076952699E-3</v>
      </c>
      <c r="C117" s="38">
        <v>2.958010916849373E-2</v>
      </c>
      <c r="D117" s="38">
        <v>-9.833751765661188E-4</v>
      </c>
      <c r="E117" s="38">
        <v>6.5046150919627638E-3</v>
      </c>
      <c r="O117" s="2"/>
    </row>
    <row r="118" spans="1:15" x14ac:dyDescent="0.25">
      <c r="A118" s="4">
        <v>39251</v>
      </c>
      <c r="B118" s="38">
        <v>-1.3123781087167768E-3</v>
      </c>
      <c r="C118" s="38">
        <v>-7.8766881907868323E-3</v>
      </c>
      <c r="D118" s="38">
        <v>6.5605615606647585E-4</v>
      </c>
      <c r="E118" s="38">
        <v>-1.2093067695897913E-3</v>
      </c>
      <c r="O118" s="2"/>
    </row>
    <row r="119" spans="1:15" x14ac:dyDescent="0.25">
      <c r="A119" s="4">
        <v>39252</v>
      </c>
      <c r="B119" s="38">
        <v>3.1543614010060575E-2</v>
      </c>
      <c r="C119" s="38">
        <v>-2.2858558321585631E-2</v>
      </c>
      <c r="D119" s="38">
        <v>-1.6403993113348432E-3</v>
      </c>
      <c r="E119" s="38">
        <v>1.7463073824247912E-3</v>
      </c>
      <c r="O119" s="2"/>
    </row>
    <row r="120" spans="1:15" x14ac:dyDescent="0.25">
      <c r="A120" s="4">
        <v>39253</v>
      </c>
      <c r="B120" s="38">
        <v>-5.616462100913649E-3</v>
      </c>
      <c r="C120" s="38">
        <v>2.3987605123690893E-2</v>
      </c>
      <c r="D120" s="38">
        <v>-1.4883451010681642E-2</v>
      </c>
      <c r="E120" s="38">
        <v>-1.3673853076907062E-2</v>
      </c>
      <c r="O120" s="2"/>
    </row>
    <row r="121" spans="1:15" x14ac:dyDescent="0.25">
      <c r="A121" s="4">
        <v>39254</v>
      </c>
      <c r="B121" s="38">
        <v>2.5751922387761165E-4</v>
      </c>
      <c r="C121" s="38">
        <v>5.6261916031424466E-3</v>
      </c>
      <c r="D121" s="38">
        <v>6.9727986986942176E-3</v>
      </c>
      <c r="E121" s="38">
        <v>6.3787755040904696E-3</v>
      </c>
      <c r="O121" s="2"/>
    </row>
    <row r="122" spans="1:15" x14ac:dyDescent="0.25">
      <c r="A122" s="4">
        <v>39255</v>
      </c>
      <c r="B122" s="38">
        <v>-1.45393123426403E-2</v>
      </c>
      <c r="C122" s="38">
        <v>2.4391386198304214E-2</v>
      </c>
      <c r="D122" s="38">
        <v>-2.4452575984518131E-2</v>
      </c>
      <c r="E122" s="38">
        <v>-1.2973968640184446E-2</v>
      </c>
      <c r="O122" s="2"/>
    </row>
    <row r="123" spans="1:15" x14ac:dyDescent="0.25">
      <c r="A123" s="4">
        <v>39258</v>
      </c>
      <c r="B123" s="38">
        <v>-7.8407856907323754E-4</v>
      </c>
      <c r="C123" s="38">
        <v>-1.1010805788404906E-2</v>
      </c>
      <c r="D123" s="38">
        <v>0</v>
      </c>
      <c r="E123" s="38">
        <v>-3.2152163028511555E-3</v>
      </c>
      <c r="O123" s="2"/>
    </row>
    <row r="124" spans="1:15" x14ac:dyDescent="0.25">
      <c r="A124" s="4">
        <v>39259</v>
      </c>
      <c r="B124" s="38">
        <v>-4.9856906369230647E-3</v>
      </c>
      <c r="C124" s="38">
        <v>-7.7803419860295242E-3</v>
      </c>
      <c r="D124" s="38">
        <v>1.0169874594457503E-3</v>
      </c>
      <c r="E124" s="38">
        <v>-3.2040488707048213E-3</v>
      </c>
      <c r="O124" s="2"/>
    </row>
    <row r="125" spans="1:15" x14ac:dyDescent="0.25">
      <c r="A125" s="4">
        <v>39260</v>
      </c>
      <c r="B125" s="38">
        <v>1.0519048947726206E-3</v>
      </c>
      <c r="C125" s="38">
        <v>3.5088653133936817E-2</v>
      </c>
      <c r="D125" s="38">
        <v>1.1786725864448249E-2</v>
      </c>
      <c r="E125" s="38">
        <v>9.1675705845713999E-3</v>
      </c>
      <c r="O125" s="2"/>
    </row>
    <row r="126" spans="1:15" x14ac:dyDescent="0.25">
      <c r="A126" s="4">
        <v>39261</v>
      </c>
      <c r="B126" s="38">
        <v>1.5750958701641416E-3</v>
      </c>
      <c r="C126" s="38">
        <v>2.237720632323742E-2</v>
      </c>
      <c r="D126" s="38">
        <v>-1.3404045144569973E-3</v>
      </c>
      <c r="E126" s="38">
        <v>-4.0130295923152188E-4</v>
      </c>
      <c r="O126" s="2"/>
    </row>
    <row r="127" spans="1:15" x14ac:dyDescent="0.25">
      <c r="A127" s="4">
        <v>39262</v>
      </c>
      <c r="B127" s="38">
        <v>4.1886247263544039E-3</v>
      </c>
      <c r="C127" s="38">
        <v>-7.4018188066045784E-3</v>
      </c>
      <c r="D127" s="38">
        <v>-1.2141780954809977E-2</v>
      </c>
      <c r="E127" s="38">
        <v>-1.559779383144012E-3</v>
      </c>
      <c r="O127" s="2"/>
    </row>
    <row r="128" spans="1:15" x14ac:dyDescent="0.25">
      <c r="A128" s="4">
        <v>39265</v>
      </c>
      <c r="B128" s="38">
        <v>-5.2210425684246398E-4</v>
      </c>
      <c r="C128" s="38">
        <v>2.3085878326413581E-2</v>
      </c>
      <c r="D128" s="38">
        <v>9.1203394021791874E-3</v>
      </c>
      <c r="E128" s="38">
        <v>1.0647698292996005E-2</v>
      </c>
      <c r="O128" s="2"/>
    </row>
    <row r="129" spans="1:15" x14ac:dyDescent="0.25">
      <c r="A129" s="4">
        <v>39266</v>
      </c>
      <c r="B129" s="38">
        <v>1.1434661592323063E-2</v>
      </c>
      <c r="C129" s="38">
        <v>-2.3085878326413563E-2</v>
      </c>
      <c r="D129" s="38">
        <v>9.3706816450826597E-3</v>
      </c>
      <c r="E129" s="38">
        <v>3.7757409443061533E-3</v>
      </c>
      <c r="O129" s="2"/>
    </row>
    <row r="130" spans="1:15" x14ac:dyDescent="0.25">
      <c r="A130" s="4">
        <v>39268</v>
      </c>
      <c r="B130" s="38">
        <v>-4.1430703099193953E-3</v>
      </c>
      <c r="C130" s="38">
        <v>-2.9079796727446674E-2</v>
      </c>
      <c r="D130" s="38">
        <v>-9.9976205134241812E-4</v>
      </c>
      <c r="E130" s="38">
        <v>3.5824997380200468E-4</v>
      </c>
      <c r="O130" s="2"/>
    </row>
    <row r="131" spans="1:15" x14ac:dyDescent="0.25">
      <c r="A131" s="4">
        <v>39269</v>
      </c>
      <c r="B131" s="38">
        <v>-1.5579166395665216E-3</v>
      </c>
      <c r="C131" s="38">
        <v>-4.3855796336238033E-3</v>
      </c>
      <c r="D131" s="38">
        <v>-6.6715672028221497E-4</v>
      </c>
      <c r="E131" s="38">
        <v>3.5838563090763438E-3</v>
      </c>
      <c r="O131" s="2"/>
    </row>
    <row r="132" spans="1:15" x14ac:dyDescent="0.25">
      <c r="A132" s="4">
        <v>39272</v>
      </c>
      <c r="B132" s="38">
        <v>3.6309166684418684E-3</v>
      </c>
      <c r="C132" s="38">
        <v>-3.297764755308043E-3</v>
      </c>
      <c r="D132" s="38">
        <v>-3.3419168063701793E-3</v>
      </c>
      <c r="E132" s="38">
        <v>9.2752121376744358E-4</v>
      </c>
      <c r="O132" s="2"/>
    </row>
    <row r="133" spans="1:15" x14ac:dyDescent="0.25">
      <c r="A133" s="4">
        <v>39273</v>
      </c>
      <c r="B133" s="38">
        <v>-1.8819095220051492E-2</v>
      </c>
      <c r="C133" s="38">
        <v>1.1004637222119112E-3</v>
      </c>
      <c r="D133" s="38">
        <v>-1.8244138489541723E-2</v>
      </c>
      <c r="E133" s="38">
        <v>-1.428903558491728E-2</v>
      </c>
      <c r="O133" s="2"/>
    </row>
    <row r="134" spans="1:15" x14ac:dyDescent="0.25">
      <c r="A134" s="4">
        <v>39274</v>
      </c>
      <c r="B134" s="38">
        <v>7.8851771110856495E-3</v>
      </c>
      <c r="C134" s="38">
        <v>-2.1124310527539998E-2</v>
      </c>
      <c r="D134" s="38">
        <v>5.4404251656476931E-3</v>
      </c>
      <c r="E134" s="38">
        <v>5.8298317309213067E-3</v>
      </c>
      <c r="O134" s="2"/>
    </row>
    <row r="135" spans="1:15" x14ac:dyDescent="0.25">
      <c r="A135" s="4">
        <v>39275</v>
      </c>
      <c r="B135" s="38">
        <v>2.0725438749575536E-2</v>
      </c>
      <c r="C135" s="38">
        <v>6.722947271137013E-3</v>
      </c>
      <c r="D135" s="38">
        <v>1.9476971639357937E-2</v>
      </c>
      <c r="E135" s="38">
        <v>1.8887897519591718E-2</v>
      </c>
      <c r="O135" s="2"/>
    </row>
    <row r="136" spans="1:15" x14ac:dyDescent="0.25">
      <c r="A136" s="4">
        <v>39276</v>
      </c>
      <c r="B136" s="38">
        <v>1.2738940445699105E-2</v>
      </c>
      <c r="C136" s="38">
        <v>1.115190443231743E-3</v>
      </c>
      <c r="D136" s="38">
        <v>-8.3488346604652618E-3</v>
      </c>
      <c r="E136" s="38">
        <v>3.1046206650412141E-3</v>
      </c>
      <c r="O136" s="2"/>
    </row>
    <row r="137" spans="1:15" x14ac:dyDescent="0.25">
      <c r="A137" s="4">
        <v>39279</v>
      </c>
      <c r="B137" s="38">
        <v>1.5573978632546474E-2</v>
      </c>
      <c r="C137" s="38">
        <v>-1.2341620470244065E-2</v>
      </c>
      <c r="D137" s="38">
        <v>7.0179078317151797E-3</v>
      </c>
      <c r="E137" s="38">
        <v>-1.9180068556854141E-3</v>
      </c>
      <c r="O137" s="2"/>
    </row>
    <row r="138" spans="1:15" x14ac:dyDescent="0.25">
      <c r="A138" s="4">
        <v>39280</v>
      </c>
      <c r="B138" s="38">
        <v>1.4599198300540905E-2</v>
      </c>
      <c r="C138" s="38">
        <v>-1.4777984190088871E-2</v>
      </c>
      <c r="D138" s="38">
        <v>2.4664867376145184E-2</v>
      </c>
      <c r="E138" s="38">
        <v>-9.9521880382334957E-5</v>
      </c>
      <c r="O138" s="2"/>
    </row>
    <row r="139" spans="1:15" x14ac:dyDescent="0.25">
      <c r="A139" s="4">
        <v>39281</v>
      </c>
      <c r="B139" s="38">
        <v>-6.4061917344043215E-3</v>
      </c>
      <c r="C139" s="38">
        <v>-1.1523906371459234E-2</v>
      </c>
      <c r="D139" s="38">
        <v>4.541389732388084E-3</v>
      </c>
      <c r="E139" s="38">
        <v>-1.9592791805557721E-3</v>
      </c>
      <c r="O139" s="2"/>
    </row>
    <row r="140" spans="1:15" x14ac:dyDescent="0.25">
      <c r="A140" s="4">
        <v>39282</v>
      </c>
      <c r="B140" s="38">
        <v>6.4061917344042409E-3</v>
      </c>
      <c r="C140" s="38">
        <v>0</v>
      </c>
      <c r="D140" s="38">
        <v>1.8901538511228815E-2</v>
      </c>
      <c r="E140" s="38">
        <v>4.4815888648274431E-3</v>
      </c>
      <c r="O140" s="2"/>
    </row>
    <row r="141" spans="1:15" x14ac:dyDescent="0.25">
      <c r="A141" s="4">
        <v>39283</v>
      </c>
      <c r="B141" s="38">
        <v>-1.4599198300540971E-2</v>
      </c>
      <c r="C141" s="38">
        <v>-2.7012410081153224E-2</v>
      </c>
      <c r="D141" s="38">
        <v>-1.1169825427635708E-2</v>
      </c>
      <c r="E141" s="38">
        <v>-1.2294503374007002E-2</v>
      </c>
      <c r="O141" s="2"/>
    </row>
    <row r="142" spans="1:15" x14ac:dyDescent="0.25">
      <c r="A142" s="4">
        <v>39286</v>
      </c>
      <c r="B142" s="38">
        <v>1.7297600761330779E-2</v>
      </c>
      <c r="C142" s="38">
        <v>7.115838039899668E-3</v>
      </c>
      <c r="D142" s="38">
        <v>9.6224090229275576E-4</v>
      </c>
      <c r="E142" s="38">
        <v>4.8792811314693381E-3</v>
      </c>
      <c r="O142" s="2"/>
    </row>
    <row r="143" spans="1:15" x14ac:dyDescent="0.25">
      <c r="A143" s="4">
        <v>39287</v>
      </c>
      <c r="B143" s="38">
        <v>-1.480793381307848E-2</v>
      </c>
      <c r="C143" s="38">
        <v>-2.3925053543847535E-2</v>
      </c>
      <c r="D143" s="38">
        <v>-1.2582751023696841E-2</v>
      </c>
      <c r="E143" s="38">
        <v>-2.0001676959727759E-2</v>
      </c>
      <c r="O143" s="2"/>
    </row>
    <row r="144" spans="1:15" x14ac:dyDescent="0.25">
      <c r="A144" s="4">
        <v>39288</v>
      </c>
      <c r="B144" s="38">
        <v>4.9608153785850812E-3</v>
      </c>
      <c r="C144" s="38">
        <v>-3.5738019721712047E-2</v>
      </c>
      <c r="D144" s="38">
        <v>-2.926146098902785E-3</v>
      </c>
      <c r="E144" s="38">
        <v>4.6657306754051935E-3</v>
      </c>
      <c r="O144" s="2"/>
    </row>
    <row r="145" spans="1:15" x14ac:dyDescent="0.25">
      <c r="A145" s="4">
        <v>39289</v>
      </c>
      <c r="B145" s="38">
        <v>-2.226464873349945E-2</v>
      </c>
      <c r="C145" s="38">
        <v>1.4946947936419713E-2</v>
      </c>
      <c r="D145" s="38">
        <v>-2.4057955257217056E-2</v>
      </c>
      <c r="E145" s="38">
        <v>-2.3610096721409905E-2</v>
      </c>
      <c r="O145" s="2"/>
    </row>
    <row r="146" spans="1:15" x14ac:dyDescent="0.25">
      <c r="A146" s="4">
        <v>39290</v>
      </c>
      <c r="B146" s="38">
        <v>-1.8898179072948326E-2</v>
      </c>
      <c r="C146" s="38">
        <v>1.7153328934559002E-2</v>
      </c>
      <c r="D146" s="38">
        <v>-1.987267979908992E-2</v>
      </c>
      <c r="E146" s="38">
        <v>-1.5971899060223182E-2</v>
      </c>
      <c r="O146" s="2"/>
    </row>
    <row r="147" spans="1:15" x14ac:dyDescent="0.25">
      <c r="A147" s="4">
        <v>39293</v>
      </c>
      <c r="B147" s="38">
        <v>1.2298789968621562E-2</v>
      </c>
      <c r="C147" s="38">
        <v>6.0127828669605581E-2</v>
      </c>
      <c r="D147" s="38">
        <v>3.3694643538727823E-4</v>
      </c>
      <c r="E147" s="38">
        <v>1.0223121080244285E-2</v>
      </c>
      <c r="O147" s="2"/>
    </row>
    <row r="148" spans="1:15" x14ac:dyDescent="0.25">
      <c r="A148" s="4">
        <v>39294</v>
      </c>
      <c r="B148" s="38">
        <v>-1.307174682458501E-2</v>
      </c>
      <c r="C148" s="38">
        <v>-2.6667787930897899E-2</v>
      </c>
      <c r="D148" s="38">
        <v>-1.4043967555481819E-2</v>
      </c>
      <c r="E148" s="38">
        <v>-1.2718075164309247E-2</v>
      </c>
      <c r="O148" s="2"/>
    </row>
    <row r="149" spans="1:15" x14ac:dyDescent="0.25">
      <c r="A149" s="4">
        <v>39295</v>
      </c>
      <c r="B149" s="38">
        <v>4.8893831008958522E-3</v>
      </c>
      <c r="C149" s="38">
        <v>-9.4488339835542209E-3</v>
      </c>
      <c r="D149" s="38">
        <v>1.0636578304727763E-2</v>
      </c>
      <c r="E149" s="38">
        <v>7.2778764749405027E-3</v>
      </c>
      <c r="O149" s="2"/>
    </row>
    <row r="150" spans="1:15" x14ac:dyDescent="0.25">
      <c r="A150" s="4">
        <v>39296</v>
      </c>
      <c r="B150" s="38">
        <v>2.052549751851626E-3</v>
      </c>
      <c r="C150" s="38">
        <v>-3.5642484004724819E-3</v>
      </c>
      <c r="D150" s="38">
        <v>7.4807065486924588E-3</v>
      </c>
      <c r="E150" s="38">
        <v>4.5857101751505553E-3</v>
      </c>
      <c r="O150" s="2"/>
    </row>
    <row r="151" spans="1:15" x14ac:dyDescent="0.25">
      <c r="A151" s="4">
        <v>39297</v>
      </c>
      <c r="B151" s="38">
        <v>-2.5167277886984123E-2</v>
      </c>
      <c r="C151" s="38">
        <v>-4.132073717607327E-2</v>
      </c>
      <c r="D151" s="38">
        <v>-1.9148834317049144E-2</v>
      </c>
      <c r="E151" s="38">
        <v>-2.6880332697403631E-2</v>
      </c>
      <c r="O151" s="2"/>
    </row>
    <row r="152" spans="1:15" x14ac:dyDescent="0.25">
      <c r="A152" s="4">
        <v>39300</v>
      </c>
      <c r="B152" s="38">
        <v>2.6958800870889595E-2</v>
      </c>
      <c r="C152" s="38">
        <v>1.6002778112484069E-2</v>
      </c>
      <c r="D152" s="38">
        <v>1.9826157504070015E-2</v>
      </c>
      <c r="E152" s="38">
        <v>2.3883859825985992E-2</v>
      </c>
      <c r="O152" s="2"/>
    </row>
    <row r="153" spans="1:15" x14ac:dyDescent="0.25">
      <c r="A153" s="4">
        <v>39301</v>
      </c>
      <c r="B153" s="38">
        <v>9.6718933620203052E-3</v>
      </c>
      <c r="C153" s="38">
        <v>1.3344536586495075E-2</v>
      </c>
      <c r="D153" s="38">
        <v>3.3834820766251948E-4</v>
      </c>
      <c r="E153" s="38">
        <v>6.1796565193936994E-3</v>
      </c>
      <c r="O153" s="2"/>
    </row>
    <row r="154" spans="1:15" x14ac:dyDescent="0.25">
      <c r="A154" s="4">
        <v>39302</v>
      </c>
      <c r="B154" s="38">
        <v>2.4518612526648029E-2</v>
      </c>
      <c r="C154" s="38">
        <v>6.641549661270961E-2</v>
      </c>
      <c r="D154" s="38">
        <v>1.51139574327404E-2</v>
      </c>
      <c r="E154" s="38">
        <v>1.4305259336360893E-2</v>
      </c>
      <c r="O154" s="2"/>
    </row>
    <row r="155" spans="1:15" x14ac:dyDescent="0.25">
      <c r="A155" s="4">
        <v>39303</v>
      </c>
      <c r="B155" s="38">
        <v>-3.8291106241029833E-2</v>
      </c>
      <c r="C155" s="38">
        <v>-5.6825317062410556E-2</v>
      </c>
      <c r="D155" s="38">
        <v>-2.3610335376116214E-2</v>
      </c>
      <c r="E155" s="38">
        <v>-2.9903875573050687E-2</v>
      </c>
      <c r="O155" s="2"/>
    </row>
    <row r="156" spans="1:15" x14ac:dyDescent="0.25">
      <c r="A156" s="4">
        <v>39304</v>
      </c>
      <c r="B156" s="38">
        <v>-1.8401627427480735E-2</v>
      </c>
      <c r="C156" s="38">
        <v>-1.8063715427886189E-2</v>
      </c>
      <c r="D156" s="38">
        <v>-2.0341815914710005E-2</v>
      </c>
      <c r="E156" s="38">
        <v>3.7970268853014332E-4</v>
      </c>
      <c r="O156" s="2"/>
    </row>
    <row r="157" spans="1:15" x14ac:dyDescent="0.25">
      <c r="A157" s="4">
        <v>39307</v>
      </c>
      <c r="B157" s="38">
        <v>-1.5705602391465844E-3</v>
      </c>
      <c r="C157" s="38">
        <v>1.6869960632252632E-2</v>
      </c>
      <c r="D157" s="38">
        <v>-2.7905641593570195E-3</v>
      </c>
      <c r="E157" s="38">
        <v>-3.4437542559455874E-4</v>
      </c>
      <c r="O157" s="2"/>
    </row>
    <row r="158" spans="1:15" x14ac:dyDescent="0.25">
      <c r="A158" s="4">
        <v>39308</v>
      </c>
      <c r="B158" s="38">
        <v>-1.2920579738352284E-2</v>
      </c>
      <c r="C158" s="38">
        <v>-3.6497962200712032E-2</v>
      </c>
      <c r="D158" s="38">
        <v>-9.1229031159299964E-3</v>
      </c>
      <c r="E158" s="38">
        <v>-1.8212339074440691E-2</v>
      </c>
      <c r="O158" s="2"/>
    </row>
    <row r="159" spans="1:15" x14ac:dyDescent="0.25">
      <c r="A159" s="4">
        <v>39309</v>
      </c>
      <c r="B159" s="38">
        <v>-2.0917701253351947E-2</v>
      </c>
      <c r="C159" s="38">
        <v>-8.7160880605155928E-3</v>
      </c>
      <c r="D159" s="38">
        <v>-6.031576179013458E-3</v>
      </c>
      <c r="E159" s="38">
        <v>-1.3724120858655018E-2</v>
      </c>
      <c r="O159" s="2"/>
    </row>
    <row r="160" spans="1:15" x14ac:dyDescent="0.25">
      <c r="A160" s="4">
        <v>39310</v>
      </c>
      <c r="B160" s="38">
        <v>8.098003159340764E-3</v>
      </c>
      <c r="C160" s="38">
        <v>-3.8218722073022113E-2</v>
      </c>
      <c r="D160" s="38">
        <v>-1.03736458003431E-2</v>
      </c>
      <c r="E160" s="38">
        <v>3.2817433145928459E-3</v>
      </c>
      <c r="O160" s="2"/>
    </row>
    <row r="161" spans="1:15" x14ac:dyDescent="0.25">
      <c r="A161" s="4">
        <v>39311</v>
      </c>
      <c r="B161" s="38">
        <v>3.3049002769521642E-2</v>
      </c>
      <c r="C161" s="38">
        <v>1.6738339276091717E-2</v>
      </c>
      <c r="D161" s="38">
        <v>1.5697891650193516E-2</v>
      </c>
      <c r="E161" s="38">
        <v>2.4273461352730022E-2</v>
      </c>
      <c r="O161" s="2"/>
    </row>
    <row r="162" spans="1:15" x14ac:dyDescent="0.25">
      <c r="A162" s="4">
        <v>39314</v>
      </c>
      <c r="B162" s="38">
        <v>-5.9995242091338743E-3</v>
      </c>
      <c r="C162" s="38">
        <v>2.1480382796930514E-2</v>
      </c>
      <c r="D162" s="38">
        <v>3.5372770410452427E-4</v>
      </c>
      <c r="E162" s="38">
        <v>-2.7058497531312159E-4</v>
      </c>
      <c r="O162" s="2"/>
    </row>
    <row r="163" spans="1:15" x14ac:dyDescent="0.25">
      <c r="A163" s="4">
        <v>39315</v>
      </c>
      <c r="B163" s="38">
        <v>3.3950993251006165E-3</v>
      </c>
      <c r="C163" s="38">
        <v>-1.0048023654303987E-2</v>
      </c>
      <c r="D163" s="38">
        <v>-6.7461735637135527E-3</v>
      </c>
      <c r="E163" s="38">
        <v>1.0863324935056061E-3</v>
      </c>
      <c r="O163" s="2"/>
    </row>
    <row r="164" spans="1:15" x14ac:dyDescent="0.25">
      <c r="A164" s="4">
        <v>39316</v>
      </c>
      <c r="B164" s="38">
        <v>2.0391351952989776E-2</v>
      </c>
      <c r="C164" s="38">
        <v>-8.8819171146891293E-3</v>
      </c>
      <c r="D164" s="38">
        <v>5.3296259715286294E-3</v>
      </c>
      <c r="E164" s="38">
        <v>1.1701605016142933E-2</v>
      </c>
      <c r="O164" s="2"/>
    </row>
    <row r="165" spans="1:15" x14ac:dyDescent="0.25">
      <c r="A165" s="4">
        <v>39317</v>
      </c>
      <c r="B165" s="38">
        <v>-5.1197326494767121E-4</v>
      </c>
      <c r="C165" s="38">
        <v>-1.2817759690875011E-2</v>
      </c>
      <c r="D165" s="38">
        <v>2.830797110987699E-3</v>
      </c>
      <c r="E165" s="38">
        <v>-1.0517644316273111E-3</v>
      </c>
      <c r="O165" s="2"/>
    </row>
    <row r="166" spans="1:15" x14ac:dyDescent="0.25">
      <c r="A166" s="4">
        <v>39318</v>
      </c>
      <c r="B166" s="38">
        <v>7.3854046421151813E-3</v>
      </c>
      <c r="C166" s="38">
        <v>1.9171815818242906E-2</v>
      </c>
      <c r="D166" s="38">
        <v>1.7860977153057546E-2</v>
      </c>
      <c r="E166" s="38">
        <v>1.1569692472869158E-2</v>
      </c>
      <c r="O166" s="2"/>
    </row>
    <row r="167" spans="1:15" x14ac:dyDescent="0.25">
      <c r="A167" s="4">
        <v>39321</v>
      </c>
      <c r="B167" s="38">
        <v>-1.0457367943617922E-2</v>
      </c>
      <c r="C167" s="38">
        <v>-1.2742399242954738E-2</v>
      </c>
      <c r="D167" s="38">
        <v>-1.116944817712366E-2</v>
      </c>
      <c r="E167" s="38">
        <v>-8.5313607788648632E-3</v>
      </c>
      <c r="O167" s="2"/>
    </row>
    <row r="168" spans="1:15" x14ac:dyDescent="0.25">
      <c r="A168" s="4">
        <v>39322</v>
      </c>
      <c r="B168" s="38">
        <v>-2.4660255322993822E-2</v>
      </c>
      <c r="C168" s="38">
        <v>-3.7886037336876628E-2</v>
      </c>
      <c r="D168" s="38">
        <v>-1.9851929010955054E-2</v>
      </c>
      <c r="E168" s="38">
        <v>-2.3709322649594307E-2</v>
      </c>
      <c r="O168" s="2"/>
    </row>
    <row r="169" spans="1:15" x14ac:dyDescent="0.25">
      <c r="A169" s="4">
        <v>39323</v>
      </c>
      <c r="B169" s="38">
        <v>1.719692312048475E-2</v>
      </c>
      <c r="C169" s="38">
        <v>2.7579034848205432E-2</v>
      </c>
      <c r="D169" s="38">
        <v>2.3355929273945222E-2</v>
      </c>
      <c r="E169" s="38">
        <v>2.1941733809958681E-2</v>
      </c>
      <c r="O169" s="2"/>
    </row>
    <row r="170" spans="1:15" x14ac:dyDescent="0.25">
      <c r="A170" s="4">
        <v>39324</v>
      </c>
      <c r="B170" s="38">
        <v>-8.0410228636311459E-3</v>
      </c>
      <c r="C170" s="38">
        <v>-6.4962441031083803E-3</v>
      </c>
      <c r="D170" s="38">
        <v>-4.9088112541356022E-3</v>
      </c>
      <c r="E170" s="38">
        <v>-4.1336335171524088E-3</v>
      </c>
      <c r="O170" s="2"/>
    </row>
    <row r="171" spans="1:15" x14ac:dyDescent="0.25">
      <c r="A171" s="4">
        <v>39325</v>
      </c>
      <c r="B171" s="38">
        <v>1.2165936281504888E-2</v>
      </c>
      <c r="C171" s="38">
        <v>1.8084184260981705E-2</v>
      </c>
      <c r="D171" s="38">
        <v>9.7936437396765139E-3</v>
      </c>
      <c r="E171" s="38">
        <v>1.1172274577735264E-2</v>
      </c>
      <c r="O171" s="2"/>
    </row>
    <row r="172" spans="1:15" x14ac:dyDescent="0.25">
      <c r="A172" s="4">
        <v>39329</v>
      </c>
      <c r="B172" s="38">
        <v>4.3639044136081096E-3</v>
      </c>
      <c r="C172" s="38">
        <v>2.2786850806782302E-2</v>
      </c>
      <c r="D172" s="38">
        <v>2.7806154285926303E-3</v>
      </c>
      <c r="E172" s="38">
        <v>1.043365854331367E-2</v>
      </c>
      <c r="O172" s="2"/>
    </row>
    <row r="173" spans="1:15" x14ac:dyDescent="0.25">
      <c r="A173" s="4">
        <v>39330</v>
      </c>
      <c r="B173" s="38">
        <v>-7.4556539980606736E-3</v>
      </c>
      <c r="C173" s="38">
        <v>-2.792047581478127E-2</v>
      </c>
      <c r="D173" s="38">
        <v>-1.152031973103463E-2</v>
      </c>
      <c r="E173" s="38">
        <v>-1.1107883807932614E-2</v>
      </c>
      <c r="O173" s="2"/>
    </row>
    <row r="174" spans="1:15" x14ac:dyDescent="0.25">
      <c r="A174" s="4">
        <v>39331</v>
      </c>
      <c r="B174" s="38">
        <v>1.6634003193917751E-2</v>
      </c>
      <c r="C174" s="38">
        <v>1.2858790626685368E-3</v>
      </c>
      <c r="D174" s="38">
        <v>1.4985179265622891E-2</v>
      </c>
      <c r="E174" s="38">
        <v>4.4241808314985911E-3</v>
      </c>
      <c r="O174" s="2"/>
    </row>
    <row r="175" spans="1:15" x14ac:dyDescent="0.25">
      <c r="A175" s="4">
        <v>39332</v>
      </c>
      <c r="B175" s="38">
        <v>-1.6634003193917803E-2</v>
      </c>
      <c r="C175" s="38">
        <v>-3.3988863606824432E-2</v>
      </c>
      <c r="D175" s="38">
        <v>-1.6391069309256885E-2</v>
      </c>
      <c r="E175" s="38">
        <v>-1.7052756450788444E-2</v>
      </c>
      <c r="O175" s="2"/>
    </row>
    <row r="176" spans="1:15" x14ac:dyDescent="0.25">
      <c r="A176" s="4">
        <v>39335</v>
      </c>
      <c r="B176" s="38">
        <v>1.1289538252245509E-2</v>
      </c>
      <c r="C176" s="38">
        <v>0</v>
      </c>
      <c r="D176" s="38">
        <v>1.4058900436339618E-3</v>
      </c>
      <c r="E176" s="38">
        <v>-1.2390236668869676E-3</v>
      </c>
      <c r="O176" s="2"/>
    </row>
    <row r="177" spans="1:15" x14ac:dyDescent="0.25">
      <c r="A177" s="4">
        <v>39336</v>
      </c>
      <c r="B177" s="38">
        <v>7.8795705625414342E-3</v>
      </c>
      <c r="C177" s="38">
        <v>7.9452382955930642E-3</v>
      </c>
      <c r="D177" s="38">
        <v>1.5676943184573838E-2</v>
      </c>
      <c r="E177" s="38">
        <v>1.3541197988118696E-2</v>
      </c>
      <c r="O177" s="2"/>
    </row>
    <row r="178" spans="1:15" x14ac:dyDescent="0.25">
      <c r="A178" s="4">
        <v>39337</v>
      </c>
      <c r="B178" s="38">
        <v>1.0075321697131989E-2</v>
      </c>
      <c r="C178" s="38">
        <v>-1.0607741433656939E-2</v>
      </c>
      <c r="D178" s="38">
        <v>0</v>
      </c>
      <c r="E178" s="38">
        <v>3.176986459248043E-4</v>
      </c>
      <c r="O178" s="2"/>
    </row>
    <row r="179" spans="1:15" x14ac:dyDescent="0.25">
      <c r="A179" s="4">
        <v>39338</v>
      </c>
      <c r="B179" s="38">
        <v>1.5173762013492804E-2</v>
      </c>
      <c r="C179" s="38">
        <v>5.4488435251292926E-2</v>
      </c>
      <c r="D179" s="38">
        <v>7.9185087477353453E-3</v>
      </c>
      <c r="E179" s="38">
        <v>8.4450117022913228E-3</v>
      </c>
      <c r="O179" s="2"/>
    </row>
    <row r="180" spans="1:15" x14ac:dyDescent="0.25">
      <c r="A180" s="4">
        <v>39339</v>
      </c>
      <c r="B180" s="38">
        <v>-3.9575889194814013E-3</v>
      </c>
      <c r="C180" s="38">
        <v>1.3790154734820714E-2</v>
      </c>
      <c r="D180" s="38">
        <v>-4.1234846712353505E-3</v>
      </c>
      <c r="E180" s="38">
        <v>2.0708667945812877E-4</v>
      </c>
      <c r="O180" s="2"/>
    </row>
    <row r="181" spans="1:15" x14ac:dyDescent="0.25">
      <c r="A181" s="4">
        <v>39342</v>
      </c>
      <c r="B181" s="38">
        <v>-4.2232340296583211E-3</v>
      </c>
      <c r="C181" s="38">
        <v>3.0663509758490037E-2</v>
      </c>
      <c r="D181" s="38">
        <v>-1.090650775213255E-2</v>
      </c>
      <c r="E181" s="38">
        <v>-5.1293696872506071E-3</v>
      </c>
      <c r="O181" s="2"/>
    </row>
    <row r="182" spans="1:15" x14ac:dyDescent="0.25">
      <c r="A182" s="4">
        <v>39343</v>
      </c>
      <c r="B182" s="38">
        <v>3.6653075430563696E-2</v>
      </c>
      <c r="C182" s="38">
        <v>1.6762983726197941E-2</v>
      </c>
      <c r="D182" s="38">
        <v>7.1114836756324138E-3</v>
      </c>
      <c r="E182" s="38">
        <v>2.879760013722539E-2</v>
      </c>
      <c r="O182" s="2"/>
    </row>
    <row r="183" spans="1:15" x14ac:dyDescent="0.25">
      <c r="A183" s="4">
        <v>39344</v>
      </c>
      <c r="B183" s="38">
        <v>2.1561849313969702E-3</v>
      </c>
      <c r="C183" s="38">
        <v>-2.3775765815483756E-3</v>
      </c>
      <c r="D183" s="38">
        <v>-9.0278588749035694E-3</v>
      </c>
      <c r="E183" s="38">
        <v>6.09857868406066E-3</v>
      </c>
      <c r="O183" s="2"/>
    </row>
    <row r="184" spans="1:15" x14ac:dyDescent="0.25">
      <c r="A184" s="4">
        <v>39345</v>
      </c>
      <c r="B184" s="38">
        <v>-6.002467486173506E-3</v>
      </c>
      <c r="C184" s="38">
        <v>-1.8020326696478298E-2</v>
      </c>
      <c r="D184" s="38">
        <v>-8.7548514712686622E-3</v>
      </c>
      <c r="E184" s="38">
        <v>-6.5283926065351902E-3</v>
      </c>
      <c r="O184" s="2"/>
    </row>
    <row r="185" spans="1:15" x14ac:dyDescent="0.25">
      <c r="A185" s="4">
        <v>39346</v>
      </c>
      <c r="B185" s="38">
        <v>2.4185527169280554E-4</v>
      </c>
      <c r="C185" s="38">
        <v>-2.4266316582028679E-3</v>
      </c>
      <c r="D185" s="38">
        <v>8.0533234249681729E-3</v>
      </c>
      <c r="E185" s="38">
        <v>4.6003579752836449E-3</v>
      </c>
      <c r="O185" s="2"/>
    </row>
    <row r="186" spans="1:15" x14ac:dyDescent="0.25">
      <c r="A186" s="4">
        <v>39349</v>
      </c>
      <c r="B186" s="38">
        <v>-9.7444200997817108E-3</v>
      </c>
      <c r="C186" s="38">
        <v>2.9923534461623255E-2</v>
      </c>
      <c r="D186" s="38">
        <v>1.4900700518870099E-2</v>
      </c>
      <c r="E186" s="38">
        <v>-5.2665131044370289E-3</v>
      </c>
      <c r="O186" s="2"/>
    </row>
    <row r="187" spans="1:15" x14ac:dyDescent="0.25">
      <c r="A187" s="4">
        <v>39350</v>
      </c>
      <c r="B187" s="38">
        <v>6.1015397209698632E-3</v>
      </c>
      <c r="C187" s="38">
        <v>-1.6643412409966519E-2</v>
      </c>
      <c r="D187" s="38">
        <v>1.636827467941987E-2</v>
      </c>
      <c r="E187" s="38">
        <v>-3.2480612102173204E-4</v>
      </c>
      <c r="O187" s="2"/>
    </row>
    <row r="188" spans="1:15" x14ac:dyDescent="0.25">
      <c r="A188" s="4">
        <v>39351</v>
      </c>
      <c r="B188" s="38">
        <v>4.1276810029785872E-3</v>
      </c>
      <c r="C188" s="38">
        <v>6.2735413491137648E-2</v>
      </c>
      <c r="D188" s="38">
        <v>-2.0284777836602277E-3</v>
      </c>
      <c r="E188" s="38">
        <v>5.5829283446679912E-3</v>
      </c>
      <c r="O188" s="2"/>
    </row>
    <row r="189" spans="1:15" x14ac:dyDescent="0.25">
      <c r="A189" s="4">
        <v>39352</v>
      </c>
      <c r="B189" s="38">
        <v>2.9038784249131016E-3</v>
      </c>
      <c r="C189" s="38">
        <v>-2.855616710696E-2</v>
      </c>
      <c r="D189" s="38">
        <v>-3.3913903345129823E-4</v>
      </c>
      <c r="E189" s="38">
        <v>3.9317954115195286E-3</v>
      </c>
      <c r="O189" s="2"/>
    </row>
    <row r="190" spans="1:15" x14ac:dyDescent="0.25">
      <c r="A190" s="4">
        <v>39353</v>
      </c>
      <c r="B190" s="38">
        <v>2.4097890541873831E-4</v>
      </c>
      <c r="C190" s="38">
        <v>-1.6357551563454094E-2</v>
      </c>
      <c r="D190" s="38">
        <v>-1.0178250225457628E-3</v>
      </c>
      <c r="E190" s="38">
        <v>-3.0134119533550907E-3</v>
      </c>
      <c r="O190" s="2"/>
    </row>
    <row r="191" spans="1:15" x14ac:dyDescent="0.25">
      <c r="A191" s="4">
        <v>39356</v>
      </c>
      <c r="B191" s="38">
        <v>1.4865693624632271E-2</v>
      </c>
      <c r="C191" s="38">
        <v>-3.1101816872380242E-2</v>
      </c>
      <c r="D191" s="38">
        <v>1.0471349931593163E-2</v>
      </c>
      <c r="E191" s="38">
        <v>1.3208163435285393E-2</v>
      </c>
      <c r="O191" s="2"/>
    </row>
    <row r="192" spans="1:15" x14ac:dyDescent="0.25">
      <c r="A192" s="4">
        <v>39357</v>
      </c>
      <c r="B192" s="38">
        <v>2.3760912454690855E-3</v>
      </c>
      <c r="C192" s="38">
        <v>4.0484202034225057E-2</v>
      </c>
      <c r="D192" s="38">
        <v>-2.3576100670216998E-3</v>
      </c>
      <c r="E192" s="38">
        <v>-2.5236488786832046E-4</v>
      </c>
      <c r="O192" s="2"/>
    </row>
    <row r="193" spans="1:15" x14ac:dyDescent="0.25">
      <c r="A193" s="4">
        <v>39358</v>
      </c>
      <c r="B193" s="38">
        <v>-1.3625253701087617E-2</v>
      </c>
      <c r="C193" s="38">
        <v>-1.6472995279071548E-2</v>
      </c>
      <c r="D193" s="38">
        <v>-8.3682166785831198E-3</v>
      </c>
      <c r="E193" s="38">
        <v>-4.3664660626738568E-3</v>
      </c>
      <c r="O193" s="2"/>
    </row>
    <row r="194" spans="1:15" x14ac:dyDescent="0.25">
      <c r="A194" s="4">
        <v>39359</v>
      </c>
      <c r="B194" s="38">
        <v>3.6047514299295314E-3</v>
      </c>
      <c r="C194" s="38">
        <v>-2.0373463904420255E-2</v>
      </c>
      <c r="D194" s="38">
        <v>8.7046777949837742E-3</v>
      </c>
      <c r="E194" s="38">
        <v>2.1213406021891629E-3</v>
      </c>
      <c r="O194" s="2"/>
    </row>
    <row r="195" spans="1:15" x14ac:dyDescent="0.25">
      <c r="A195" s="4">
        <v>39360</v>
      </c>
      <c r="B195" s="38">
        <v>1.6768638073964212E-3</v>
      </c>
      <c r="C195" s="38">
        <v>1.3232217781519215E-2</v>
      </c>
      <c r="D195" s="38">
        <v>4.3662358939913068E-3</v>
      </c>
      <c r="E195" s="38">
        <v>9.8008241336999865E-3</v>
      </c>
      <c r="O195" s="2"/>
    </row>
    <row r="196" spans="1:15" x14ac:dyDescent="0.25">
      <c r="A196" s="4">
        <v>39363</v>
      </c>
      <c r="B196" s="38">
        <v>-5.761890637976083E-3</v>
      </c>
      <c r="C196" s="38">
        <v>-2.1740961341160586E-2</v>
      </c>
      <c r="D196" s="38">
        <v>0</v>
      </c>
      <c r="E196" s="38">
        <v>-3.2205749596589551E-3</v>
      </c>
      <c r="O196" s="2"/>
    </row>
    <row r="197" spans="1:15" x14ac:dyDescent="0.25">
      <c r="A197" s="4">
        <v>39364</v>
      </c>
      <c r="B197" s="38">
        <v>1.1729437856268692E-2</v>
      </c>
      <c r="C197" s="38">
        <v>1.5750717579580898E-2</v>
      </c>
      <c r="D197" s="38">
        <v>8.6720954296112505E-3</v>
      </c>
      <c r="E197" s="38">
        <v>8.0831564603949854E-3</v>
      </c>
      <c r="O197" s="2"/>
    </row>
    <row r="198" spans="1:15" x14ac:dyDescent="0.25">
      <c r="A198" s="4">
        <v>39365</v>
      </c>
      <c r="B198" s="38">
        <v>-5.0102433924533408E-3</v>
      </c>
      <c r="C198" s="38">
        <v>-1.0879716870672969E-2</v>
      </c>
      <c r="D198" s="38">
        <v>4.3131048677826208E-3</v>
      </c>
      <c r="E198" s="38">
        <v>-1.6400653976324953E-3</v>
      </c>
      <c r="O198" s="2"/>
    </row>
    <row r="199" spans="1:15" x14ac:dyDescent="0.25">
      <c r="A199" s="4">
        <v>39366</v>
      </c>
      <c r="B199" s="38">
        <v>-5.03547238775364E-3</v>
      </c>
      <c r="C199" s="38">
        <v>6.2413013864608381E-2</v>
      </c>
      <c r="D199" s="38">
        <v>-1.0642258366476863E-2</v>
      </c>
      <c r="E199" s="38">
        <v>-5.1174097072831451E-3</v>
      </c>
      <c r="O199" s="2"/>
    </row>
    <row r="200" spans="1:15" x14ac:dyDescent="0.25">
      <c r="A200" s="4">
        <v>39367</v>
      </c>
      <c r="B200" s="38">
        <v>-1.3796739756963336E-2</v>
      </c>
      <c r="C200" s="38">
        <v>4.900725976215458E-2</v>
      </c>
      <c r="D200" s="38">
        <v>8.6554773589014485E-3</v>
      </c>
      <c r="E200" s="38">
        <v>4.7489453397593327E-3</v>
      </c>
      <c r="O200" s="2"/>
    </row>
    <row r="201" spans="1:15" x14ac:dyDescent="0.25">
      <c r="A201" s="4">
        <v>39370</v>
      </c>
      <c r="B201" s="38">
        <v>-5.1314460517531317E-3</v>
      </c>
      <c r="C201" s="38">
        <v>-2.3090737301590752E-2</v>
      </c>
      <c r="D201" s="38">
        <v>-4.3183740476442278E-3</v>
      </c>
      <c r="E201" s="38">
        <v>-8.4091297146395971E-3</v>
      </c>
      <c r="O201" s="2"/>
    </row>
    <row r="202" spans="1:15" x14ac:dyDescent="0.25">
      <c r="A202" s="4">
        <v>39371</v>
      </c>
      <c r="B202" s="38">
        <v>-1.2251757841657872E-3</v>
      </c>
      <c r="C202" s="38">
        <v>-2.3636547433001261E-2</v>
      </c>
      <c r="D202" s="38">
        <v>9.2776702333829918E-3</v>
      </c>
      <c r="E202" s="38">
        <v>-6.5915228620591288E-3</v>
      </c>
      <c r="O202" s="2"/>
    </row>
    <row r="203" spans="1:15" x14ac:dyDescent="0.25">
      <c r="A203" s="4">
        <v>39372</v>
      </c>
      <c r="B203" s="38">
        <v>5.6257142173484539E-3</v>
      </c>
      <c r="C203" s="38">
        <v>-1.0306770182562238E-2</v>
      </c>
      <c r="D203" s="38">
        <v>2.4756836038361173E-2</v>
      </c>
      <c r="E203" s="38">
        <v>1.8521676896545772E-3</v>
      </c>
      <c r="O203" s="2"/>
    </row>
    <row r="204" spans="1:15" x14ac:dyDescent="0.25">
      <c r="A204" s="4">
        <v>39373</v>
      </c>
      <c r="B204" s="38">
        <v>-5.1364880685712475E-3</v>
      </c>
      <c r="C204" s="38">
        <v>8.0267951549997576E-3</v>
      </c>
      <c r="D204" s="38">
        <v>2.5709074101710411E-3</v>
      </c>
      <c r="E204" s="38">
        <v>-7.3049054025732638E-4</v>
      </c>
      <c r="O204" s="2"/>
    </row>
    <row r="205" spans="1:15" x14ac:dyDescent="0.25">
      <c r="A205" s="4">
        <v>39374</v>
      </c>
      <c r="B205" s="38">
        <v>-1.8557436076671267E-2</v>
      </c>
      <c r="C205" s="38">
        <v>-4.5543053232355683E-2</v>
      </c>
      <c r="D205" s="38">
        <v>-3.2287039634271146E-2</v>
      </c>
      <c r="E205" s="38">
        <v>-2.5943363312819864E-2</v>
      </c>
      <c r="O205" s="2"/>
    </row>
    <row r="206" spans="1:15" x14ac:dyDescent="0.25">
      <c r="A206" s="4">
        <v>39377</v>
      </c>
      <c r="B206" s="38">
        <v>3.2413081891929951E-3</v>
      </c>
      <c r="C206" s="38">
        <v>-3.5898385805958801E-3</v>
      </c>
      <c r="D206" s="38">
        <v>1.1206406107147626E-2</v>
      </c>
      <c r="E206" s="38">
        <v>3.8107273729080121E-3</v>
      </c>
      <c r="O206" s="2"/>
    </row>
    <row r="207" spans="1:15" x14ac:dyDescent="0.25">
      <c r="A207" s="4">
        <v>39378</v>
      </c>
      <c r="B207" s="38">
        <v>7.6880317228904095E-3</v>
      </c>
      <c r="C207" s="38">
        <v>3.6493531822034915E-2</v>
      </c>
      <c r="D207" s="38">
        <v>1.2701577570792714E-2</v>
      </c>
      <c r="E207" s="38">
        <v>8.7612902229981596E-3</v>
      </c>
      <c r="O207" s="2"/>
    </row>
    <row r="208" spans="1:15" x14ac:dyDescent="0.25">
      <c r="A208" s="4">
        <v>39379</v>
      </c>
      <c r="B208" s="38">
        <v>-6.1952798654144282E-3</v>
      </c>
      <c r="C208" s="38">
        <v>-6.9589863070014281E-3</v>
      </c>
      <c r="D208" s="38">
        <v>1.1263514865216224E-2</v>
      </c>
      <c r="E208" s="38">
        <v>-2.4267050445402226E-3</v>
      </c>
      <c r="O208" s="2"/>
    </row>
    <row r="209" spans="1:15" x14ac:dyDescent="0.25">
      <c r="A209" s="4">
        <v>39380</v>
      </c>
      <c r="B209" s="38">
        <v>-1.7411103844391612E-3</v>
      </c>
      <c r="C209" s="38">
        <v>1.1631992743022857E-3</v>
      </c>
      <c r="D209" s="38">
        <v>2.3403662101655343E-2</v>
      </c>
      <c r="E209" s="38">
        <v>-9.6219996704364466E-4</v>
      </c>
      <c r="O209" s="2"/>
    </row>
    <row r="210" spans="1:15" x14ac:dyDescent="0.25">
      <c r="A210" s="4">
        <v>39381</v>
      </c>
      <c r="B210" s="38">
        <v>5.462623497424865E-3</v>
      </c>
      <c r="C210" s="38">
        <v>8.104728917595963E-3</v>
      </c>
      <c r="D210" s="38">
        <v>9.0781733645326324E-2</v>
      </c>
      <c r="E210" s="38">
        <v>1.3687182958560813E-2</v>
      </c>
      <c r="O210" s="2"/>
    </row>
    <row r="211" spans="1:15" x14ac:dyDescent="0.25">
      <c r="A211" s="4">
        <v>39384</v>
      </c>
      <c r="B211" s="38">
        <v>4.4483835232436266E-3</v>
      </c>
      <c r="C211" s="38">
        <v>1.1471055405426582E-2</v>
      </c>
      <c r="D211" s="38">
        <v>-1.3218832317586943E-2</v>
      </c>
      <c r="E211" s="38">
        <v>3.8491962560795838E-3</v>
      </c>
      <c r="O211" s="2"/>
    </row>
    <row r="212" spans="1:15" x14ac:dyDescent="0.25">
      <c r="A212" s="4">
        <v>39385</v>
      </c>
      <c r="B212" s="38">
        <v>-1.974616770814942E-3</v>
      </c>
      <c r="C212" s="38">
        <v>3.4141262923578402E-3</v>
      </c>
      <c r="D212" s="38">
        <v>2.8516305272319582E-2</v>
      </c>
      <c r="E212" s="38">
        <v>-6.4597718147728737E-3</v>
      </c>
      <c r="O212" s="2"/>
    </row>
    <row r="213" spans="1:15" x14ac:dyDescent="0.25">
      <c r="A213" s="4">
        <v>39386</v>
      </c>
      <c r="B213" s="38">
        <v>1.6658714212357928E-2</v>
      </c>
      <c r="C213" s="38">
        <v>7.9212550339242561E-3</v>
      </c>
      <c r="D213" s="38">
        <v>3.4267247044748615E-2</v>
      </c>
      <c r="E213" s="38">
        <v>1.1979024551115674E-2</v>
      </c>
      <c r="O213" s="2"/>
    </row>
    <row r="214" spans="1:15" x14ac:dyDescent="0.25">
      <c r="A214" s="4">
        <v>39387</v>
      </c>
      <c r="B214" s="38">
        <v>-2.0123703678947807E-2</v>
      </c>
      <c r="C214" s="38">
        <v>-4.2604497150536373E-2</v>
      </c>
      <c r="D214" s="38">
        <v>6.7686091157074342E-3</v>
      </c>
      <c r="E214" s="38">
        <v>-2.6532322195895051E-2</v>
      </c>
      <c r="O214" s="2"/>
    </row>
    <row r="215" spans="1:15" x14ac:dyDescent="0.25">
      <c r="A215" s="4">
        <v>39388</v>
      </c>
      <c r="B215" s="38">
        <v>-2.4731178048749137E-4</v>
      </c>
      <c r="C215" s="38">
        <v>5.1586718203094045E-2</v>
      </c>
      <c r="D215" s="38">
        <v>0</v>
      </c>
      <c r="E215" s="38">
        <v>8.4702339883983878E-4</v>
      </c>
      <c r="O215" s="2"/>
    </row>
    <row r="216" spans="1:15" x14ac:dyDescent="0.25">
      <c r="A216" s="4">
        <v>39391</v>
      </c>
      <c r="B216" s="38">
        <v>-3.2284264215136789E-3</v>
      </c>
      <c r="C216" s="38">
        <v>-3.1788657784266323E-2</v>
      </c>
      <c r="D216" s="38">
        <v>-8.9444754446950849E-3</v>
      </c>
      <c r="E216" s="38">
        <v>-4.8887194481468119E-3</v>
      </c>
      <c r="O216" s="2"/>
    </row>
    <row r="217" spans="1:15" x14ac:dyDescent="0.25">
      <c r="A217" s="4">
        <v>39392</v>
      </c>
      <c r="B217" s="38">
        <v>-4.9770737263945099E-4</v>
      </c>
      <c r="C217" s="38">
        <v>-4.6232273227538416E-3</v>
      </c>
      <c r="D217" s="38">
        <v>-8.7506630772991867E-3</v>
      </c>
      <c r="E217" s="38">
        <v>1.1992346253791279E-2</v>
      </c>
      <c r="O217" s="2"/>
    </row>
    <row r="218" spans="1:15" x14ac:dyDescent="0.25">
      <c r="A218" s="4">
        <v>39393</v>
      </c>
      <c r="B218" s="38">
        <v>-2.7758547512038292E-2</v>
      </c>
      <c r="C218" s="38">
        <v>-4.6245316539263018E-2</v>
      </c>
      <c r="D218" s="38">
        <v>-2.4747325552315597E-2</v>
      </c>
      <c r="E218" s="38">
        <v>-2.9276250372242952E-2</v>
      </c>
      <c r="O218" s="2"/>
    </row>
    <row r="219" spans="1:15" x14ac:dyDescent="0.25">
      <c r="A219" s="4">
        <v>39394</v>
      </c>
      <c r="B219" s="38">
        <v>-1.5367118600456151E-3</v>
      </c>
      <c r="C219" s="38">
        <v>2.8709482565051767E-2</v>
      </c>
      <c r="D219" s="38">
        <v>-2.2204207123327893E-2</v>
      </c>
      <c r="E219" s="38">
        <v>-5.3251480285741021E-4</v>
      </c>
      <c r="O219" s="2"/>
    </row>
    <row r="220" spans="1:15" x14ac:dyDescent="0.25">
      <c r="A220" s="4">
        <v>39395</v>
      </c>
      <c r="B220" s="38">
        <v>-1.6538872002598147E-2</v>
      </c>
      <c r="C220" s="38">
        <v>-3.3574558814794743E-2</v>
      </c>
      <c r="D220" s="38">
        <v>-2.9504170165761838E-2</v>
      </c>
      <c r="E220" s="38">
        <v>-1.435873791840789E-2</v>
      </c>
      <c r="O220" s="2"/>
    </row>
    <row r="221" spans="1:15" x14ac:dyDescent="0.25">
      <c r="A221" s="4">
        <v>39398</v>
      </c>
      <c r="B221" s="38">
        <v>-3.3927378407192475E-3</v>
      </c>
      <c r="C221" s="38">
        <v>-4.107276333422933E-2</v>
      </c>
      <c r="D221" s="38">
        <v>-1.0430784027350768E-2</v>
      </c>
      <c r="E221" s="38">
        <v>-1.0035869555825739E-2</v>
      </c>
      <c r="O221" s="2"/>
    </row>
    <row r="222" spans="1:15" x14ac:dyDescent="0.25">
      <c r="A222" s="4">
        <v>39399</v>
      </c>
      <c r="B222" s="38">
        <v>2.4789118943897889E-2</v>
      </c>
      <c r="C222" s="38">
        <v>1.6379698058425977E-2</v>
      </c>
      <c r="D222" s="38">
        <v>3.5029463957974662E-2</v>
      </c>
      <c r="E222" s="38">
        <v>2.9008963345050522E-2</v>
      </c>
      <c r="O222" s="2"/>
    </row>
    <row r="223" spans="1:15" x14ac:dyDescent="0.25">
      <c r="A223" s="4">
        <v>39400</v>
      </c>
      <c r="B223" s="38">
        <v>-5.1145268924456177E-3</v>
      </c>
      <c r="C223" s="38">
        <v>-2.5025565140596247E-3</v>
      </c>
      <c r="D223" s="38">
        <v>-1.5499740707110929E-2</v>
      </c>
      <c r="E223" s="38">
        <v>-6.8340548685769361E-3</v>
      </c>
      <c r="O223" s="2"/>
    </row>
    <row r="224" spans="1:15" x14ac:dyDescent="0.25">
      <c r="A224" s="4">
        <v>39401</v>
      </c>
      <c r="B224" s="38">
        <v>-1.8106968003776359E-2</v>
      </c>
      <c r="C224" s="38">
        <v>-2.5382535646648961E-2</v>
      </c>
      <c r="D224" s="38">
        <v>-5.0226085700761907E-3</v>
      </c>
      <c r="E224" s="38">
        <v>-1.3251129391504756E-2</v>
      </c>
      <c r="O224" s="2"/>
    </row>
    <row r="225" spans="1:15" x14ac:dyDescent="0.25">
      <c r="A225" s="4">
        <v>39402</v>
      </c>
      <c r="B225" s="38">
        <v>8.8357302568044908E-3</v>
      </c>
      <c r="C225" s="38">
        <v>-1.0333629912313565E-2</v>
      </c>
      <c r="D225" s="38">
        <v>9.7274232031122256E-3</v>
      </c>
      <c r="E225" s="38">
        <v>5.2375432270418531E-3</v>
      </c>
      <c r="O225" s="2"/>
    </row>
    <row r="226" spans="1:15" x14ac:dyDescent="0.25">
      <c r="A226" s="4">
        <v>39405</v>
      </c>
      <c r="B226" s="38">
        <v>-1.2758723424780299E-2</v>
      </c>
      <c r="C226" s="38">
        <v>-4.7883622972963488E-2</v>
      </c>
      <c r="D226" s="38">
        <v>-3.820897752693835E-3</v>
      </c>
      <c r="E226" s="38">
        <v>-1.7592940094126343E-2</v>
      </c>
      <c r="O226" s="2"/>
    </row>
    <row r="227" spans="1:15" x14ac:dyDescent="0.25">
      <c r="A227" s="4">
        <v>39406</v>
      </c>
      <c r="B227" s="38">
        <v>-3.1486892892580143E-3</v>
      </c>
      <c r="C227" s="38">
        <v>-1.3714469632825266E-2</v>
      </c>
      <c r="D227" s="38">
        <v>1.8091879711753654E-2</v>
      </c>
      <c r="E227" s="38">
        <v>4.5359409420995282E-3</v>
      </c>
      <c r="O227" s="2"/>
    </row>
    <row r="228" spans="1:15" x14ac:dyDescent="0.25">
      <c r="A228" s="4">
        <v>39407</v>
      </c>
      <c r="B228" s="38">
        <v>-2.3136082719677077E-2</v>
      </c>
      <c r="C228" s="38">
        <v>-4.0884091123790239E-2</v>
      </c>
      <c r="D228" s="38">
        <v>-1.0172803825427628E-2</v>
      </c>
      <c r="E228" s="38">
        <v>-1.6000412839747118E-2</v>
      </c>
      <c r="O228" s="2"/>
    </row>
    <row r="229" spans="1:15" x14ac:dyDescent="0.25">
      <c r="A229" s="4">
        <v>39409</v>
      </c>
      <c r="B229" s="38">
        <v>1.3361157495219792E-2</v>
      </c>
      <c r="C229" s="38">
        <v>3.3948789121834508E-2</v>
      </c>
      <c r="D229" s="38">
        <v>-3.5121468668108404E-3</v>
      </c>
      <c r="E229" s="38">
        <v>1.6855535987489397E-2</v>
      </c>
      <c r="O229" s="2"/>
    </row>
    <row r="230" spans="1:15" x14ac:dyDescent="0.25">
      <c r="A230" s="4">
        <v>39412</v>
      </c>
      <c r="B230" s="38">
        <v>-2.5269568497160499E-2</v>
      </c>
      <c r="C230" s="38">
        <v>-2.249929581507859E-2</v>
      </c>
      <c r="D230" s="38">
        <v>-3.3992511219910933E-2</v>
      </c>
      <c r="E230" s="38">
        <v>-2.3507615559154777E-2</v>
      </c>
      <c r="O230" s="2"/>
    </row>
    <row r="231" spans="1:15" x14ac:dyDescent="0.25">
      <c r="A231" s="4">
        <v>39413</v>
      </c>
      <c r="B231" s="38">
        <v>1.9412808366581557E-2</v>
      </c>
      <c r="C231" s="38">
        <v>5.6724596264463439E-3</v>
      </c>
      <c r="D231" s="38">
        <v>2.7264493629838822E-3</v>
      </c>
      <c r="E231" s="38">
        <v>1.4865226780028608E-2</v>
      </c>
      <c r="O231" s="2"/>
    </row>
    <row r="232" spans="1:15" x14ac:dyDescent="0.25">
      <c r="A232" s="4">
        <v>39414</v>
      </c>
      <c r="B232" s="38">
        <v>2.6612389174973876E-2</v>
      </c>
      <c r="C232" s="38">
        <v>4.0197074943254953E-2</v>
      </c>
      <c r="D232" s="38">
        <v>1.9173751374060268E-2</v>
      </c>
      <c r="E232" s="38">
        <v>2.8471501661612657E-2</v>
      </c>
      <c r="O232" s="2"/>
    </row>
    <row r="233" spans="1:15" x14ac:dyDescent="0.25">
      <c r="A233" s="4">
        <v>39415</v>
      </c>
      <c r="B233" s="38">
        <v>-8.3549669511904599E-3</v>
      </c>
      <c r="C233" s="38">
        <v>-9.5541912858414409E-3</v>
      </c>
      <c r="D233" s="38">
        <v>-3.269600882978885E-3</v>
      </c>
      <c r="E233" s="38">
        <v>5.4692248954232739E-4</v>
      </c>
      <c r="O233" s="2"/>
    </row>
    <row r="234" spans="1:15" x14ac:dyDescent="0.25">
      <c r="A234" s="4">
        <v>39416</v>
      </c>
      <c r="B234" s="38">
        <v>3.9236772411444486E-3</v>
      </c>
      <c r="C234" s="38">
        <v>2.9731747990528613E-2</v>
      </c>
      <c r="D234" s="38">
        <v>2.9754380773593206E-4</v>
      </c>
      <c r="E234" s="38">
        <v>7.7419406872816232E-3</v>
      </c>
      <c r="O234" s="2"/>
    </row>
    <row r="235" spans="1:15" x14ac:dyDescent="0.25">
      <c r="A235" s="4">
        <v>39419</v>
      </c>
      <c r="B235" s="38">
        <v>-3.6164179101457979E-2</v>
      </c>
      <c r="C235" s="38">
        <v>-3.5232551578483776E-2</v>
      </c>
      <c r="D235" s="38">
        <v>-2.0445467485926499E-2</v>
      </c>
      <c r="E235" s="38">
        <v>-5.87337687799587E-3</v>
      </c>
      <c r="O235" s="2"/>
    </row>
    <row r="236" spans="1:15" x14ac:dyDescent="0.25">
      <c r="A236" s="4">
        <v>39420</v>
      </c>
      <c r="B236" s="38">
        <v>-1.8584658742237786E-2</v>
      </c>
      <c r="C236" s="38">
        <v>-3.9391121708203011E-2</v>
      </c>
      <c r="D236" s="38">
        <v>-4.5671009565172284E-3</v>
      </c>
      <c r="E236" s="38">
        <v>-6.5574860336670314E-3</v>
      </c>
      <c r="O236" s="2"/>
    </row>
    <row r="237" spans="1:15" x14ac:dyDescent="0.25">
      <c r="A237" s="4">
        <v>39421</v>
      </c>
      <c r="B237" s="38">
        <v>1.2610189834795858E-2</v>
      </c>
      <c r="C237" s="38">
        <v>1.4333664562840903E-3</v>
      </c>
      <c r="D237" s="38">
        <v>4.124918480768093E-2</v>
      </c>
      <c r="E237" s="38">
        <v>1.5599361171936197E-2</v>
      </c>
      <c r="O237" s="2"/>
    </row>
    <row r="238" spans="1:15" x14ac:dyDescent="0.25">
      <c r="A238" s="4">
        <v>39422</v>
      </c>
      <c r="B238" s="38">
        <v>1.4871175683056131E-2</v>
      </c>
      <c r="C238" s="38">
        <v>1.1400573997776256E-2</v>
      </c>
      <c r="D238" s="38">
        <v>1.1644880110003475E-2</v>
      </c>
      <c r="E238" s="38">
        <v>1.5021540561942586E-2</v>
      </c>
      <c r="O238" s="2"/>
    </row>
    <row r="239" spans="1:15" x14ac:dyDescent="0.25">
      <c r="A239" s="4">
        <v>39423</v>
      </c>
      <c r="B239" s="38">
        <v>-8.0629390343841623E-4</v>
      </c>
      <c r="C239" s="38">
        <v>0</v>
      </c>
      <c r="D239" s="38">
        <v>-5.7880623794147074E-4</v>
      </c>
      <c r="E239" s="38">
        <v>-1.7690280886439522E-3</v>
      </c>
      <c r="O239" s="2"/>
    </row>
    <row r="240" spans="1:15" x14ac:dyDescent="0.25">
      <c r="A240" s="4">
        <v>39426</v>
      </c>
      <c r="B240" s="38">
        <v>4.8238523209596451E-3</v>
      </c>
      <c r="C240" s="38">
        <v>1.1265132758443144E-2</v>
      </c>
      <c r="D240" s="38">
        <v>6.6387578684408482E-3</v>
      </c>
      <c r="E240" s="38">
        <v>7.5157705256400928E-3</v>
      </c>
      <c r="O240" s="2"/>
    </row>
    <row r="241" spans="1:15" x14ac:dyDescent="0.25">
      <c r="A241" s="4">
        <v>39427</v>
      </c>
      <c r="B241" s="38">
        <v>-1.0209711493951291E-2</v>
      </c>
      <c r="C241" s="38">
        <v>-2.4099073212503541E-2</v>
      </c>
      <c r="D241" s="38">
        <v>-1.9170174986752435E-2</v>
      </c>
      <c r="E241" s="38">
        <v>-2.5587341337439316E-2</v>
      </c>
      <c r="O241" s="2"/>
    </row>
    <row r="242" spans="1:15" x14ac:dyDescent="0.25">
      <c r="A242" s="4">
        <v>39428</v>
      </c>
      <c r="B242" s="38">
        <v>5.9229933158711206E-3</v>
      </c>
      <c r="C242" s="38">
        <v>1.2833940454060524E-2</v>
      </c>
      <c r="D242" s="38">
        <v>1.0792022161363102E-2</v>
      </c>
      <c r="E242" s="38">
        <v>6.1659580994473879E-3</v>
      </c>
      <c r="O242" s="2"/>
    </row>
    <row r="243" spans="1:15" x14ac:dyDescent="0.25">
      <c r="A243" s="4">
        <v>39429</v>
      </c>
      <c r="B243" s="38">
        <v>8.8206162524317455E-3</v>
      </c>
      <c r="C243" s="38">
        <v>-9.9692591405478159E-3</v>
      </c>
      <c r="D243" s="38">
        <v>2.1524658734959602E-2</v>
      </c>
      <c r="E243" s="38">
        <v>1.2594675916898265E-3</v>
      </c>
      <c r="O243" s="2"/>
    </row>
    <row r="244" spans="1:15" x14ac:dyDescent="0.25">
      <c r="A244" s="4">
        <v>39430</v>
      </c>
      <c r="B244" s="38">
        <v>-1.7989952869750907E-2</v>
      </c>
      <c r="C244" s="38">
        <v>-1.4406182680496628E-2</v>
      </c>
      <c r="D244" s="38">
        <v>2.5524944101550499E-3</v>
      </c>
      <c r="E244" s="38">
        <v>-1.3794570818428137E-2</v>
      </c>
      <c r="O244" s="2"/>
    </row>
    <row r="245" spans="1:15" x14ac:dyDescent="0.25">
      <c r="A245" s="4">
        <v>39433</v>
      </c>
      <c r="B245" s="38">
        <v>-1.1717897243315813E-2</v>
      </c>
      <c r="C245" s="38">
        <v>-1.3145430470346883E-2</v>
      </c>
      <c r="D245" s="38">
        <v>-2.6400499469833156E-2</v>
      </c>
      <c r="E245" s="38">
        <v>-1.5110619173703576E-2</v>
      </c>
      <c r="O245" s="2"/>
    </row>
    <row r="246" spans="1:15" x14ac:dyDescent="0.25">
      <c r="A246" s="4">
        <v>39434</v>
      </c>
      <c r="B246" s="38">
        <v>8.7335056802286901E-3</v>
      </c>
      <c r="C246" s="38">
        <v>1.4691659672411682E-3</v>
      </c>
      <c r="D246" s="38">
        <v>1.0125712881348097E-2</v>
      </c>
      <c r="E246" s="38">
        <v>6.2643799703426166E-3</v>
      </c>
      <c r="O246" s="2"/>
    </row>
    <row r="247" spans="1:15" x14ac:dyDescent="0.25">
      <c r="A247" s="4">
        <v>39435</v>
      </c>
      <c r="B247" s="38">
        <v>-6.2698004560061762E-3</v>
      </c>
      <c r="C247" s="38">
        <v>-7.374831457026422E-3</v>
      </c>
      <c r="D247" s="38">
        <v>1.4383672488909455E-3</v>
      </c>
      <c r="E247" s="38">
        <v>-1.3277915696927676E-3</v>
      </c>
      <c r="O247" s="2"/>
    </row>
    <row r="248" spans="1:15" x14ac:dyDescent="0.25">
      <c r="A248" s="4">
        <v>39436</v>
      </c>
      <c r="B248" s="38">
        <v>7.0840934705599934E-3</v>
      </c>
      <c r="C248" s="38">
        <v>4.4343378977299962E-3</v>
      </c>
      <c r="D248" s="38">
        <v>2.0765855459837165E-2</v>
      </c>
      <c r="E248" s="38">
        <v>5.1435807847807283E-3</v>
      </c>
      <c r="O248" s="2"/>
    </row>
    <row r="249" spans="1:15" x14ac:dyDescent="0.25">
      <c r="A249" s="4">
        <v>39437</v>
      </c>
      <c r="B249" s="38">
        <v>1.6835809813705246E-2</v>
      </c>
      <c r="C249" s="38">
        <v>0</v>
      </c>
      <c r="D249" s="38">
        <v>1.5088502663390521E-2</v>
      </c>
      <c r="E249" s="38">
        <v>1.6690703791978206E-2</v>
      </c>
      <c r="O249" s="2"/>
    </row>
    <row r="250" spans="1:15" x14ac:dyDescent="0.25">
      <c r="A250" s="4">
        <v>39440</v>
      </c>
      <c r="B250" s="38">
        <v>1.0444922548580964E-2</v>
      </c>
      <c r="C250" s="38">
        <v>-5.9143868190101208E-3</v>
      </c>
      <c r="D250" s="38">
        <v>1.4317161089550796E-2</v>
      </c>
      <c r="E250" s="38">
        <v>8.0547901877369155E-3</v>
      </c>
      <c r="O250" s="2"/>
    </row>
    <row r="251" spans="1:15" x14ac:dyDescent="0.25">
      <c r="A251" s="4">
        <v>39442</v>
      </c>
      <c r="B251" s="38">
        <v>5.324953325554758E-4</v>
      </c>
      <c r="C251" s="38">
        <v>2.0531144881412455E-2</v>
      </c>
      <c r="D251" s="38">
        <v>8.1968193989666825E-4</v>
      </c>
      <c r="E251" s="38">
        <v>8.2531070824305751E-4</v>
      </c>
      <c r="O251" s="2"/>
    </row>
    <row r="252" spans="1:15" x14ac:dyDescent="0.25">
      <c r="A252" s="4">
        <v>39443</v>
      </c>
      <c r="B252" s="38">
        <v>-9.6327482477373983E-3</v>
      </c>
      <c r="C252" s="38">
        <v>-7.2816730669062711E-3</v>
      </c>
      <c r="D252" s="38">
        <v>-1.763618272736283E-2</v>
      </c>
      <c r="E252" s="38">
        <v>-1.4080638261442206E-2</v>
      </c>
      <c r="O252" s="2"/>
    </row>
    <row r="253" spans="1:15" x14ac:dyDescent="0.25">
      <c r="A253" s="4">
        <v>39444</v>
      </c>
      <c r="B253" s="38">
        <v>4.0245809131945918E-3</v>
      </c>
      <c r="C253" s="38">
        <v>-2.0682754002045667E-2</v>
      </c>
      <c r="D253" s="38">
        <v>4.1618726537365272E-3</v>
      </c>
      <c r="E253" s="38">
        <v>1.460945823465967E-3</v>
      </c>
      <c r="O253" s="2"/>
    </row>
    <row r="254" spans="1:15" x14ac:dyDescent="0.25">
      <c r="A254" s="4">
        <v>39447</v>
      </c>
      <c r="B254" s="38">
        <v>-7.2562278961312912E-3</v>
      </c>
      <c r="C254" s="38">
        <v>4.4665964554675636E-3</v>
      </c>
      <c r="D254" s="38">
        <v>-1.4501285420692869E-2</v>
      </c>
      <c r="E254" s="38">
        <v>-6.8620984256098656E-3</v>
      </c>
      <c r="O254" s="2"/>
    </row>
    <row r="255" spans="1:15" x14ac:dyDescent="0.25">
      <c r="A255" s="4">
        <v>39449</v>
      </c>
      <c r="B255" s="38">
        <v>-8.3976695104535422E-3</v>
      </c>
      <c r="C255" s="38">
        <v>-1.9501004124468781E-2</v>
      </c>
      <c r="D255" s="38">
        <v>-1.0731680728916702E-2</v>
      </c>
      <c r="E255" s="38">
        <v>-1.4333249723592512E-2</v>
      </c>
      <c r="O255" s="2"/>
    </row>
    <row r="256" spans="1:15" x14ac:dyDescent="0.25">
      <c r="A256" s="4">
        <v>39450</v>
      </c>
      <c r="B256" s="38">
        <v>1.0869964208165149E-3</v>
      </c>
      <c r="C256" s="38">
        <v>-2.2991785368732885E-2</v>
      </c>
      <c r="D256" s="38">
        <v>4.2500754951952718E-3</v>
      </c>
      <c r="E256" s="38">
        <v>0</v>
      </c>
      <c r="O256" s="2"/>
    </row>
    <row r="257" spans="1:15" x14ac:dyDescent="0.25">
      <c r="A257" s="4">
        <v>39451</v>
      </c>
      <c r="B257" s="38">
        <v>-2.0867787679574E-2</v>
      </c>
      <c r="C257" s="38">
        <v>-5.0889511746332987E-2</v>
      </c>
      <c r="D257" s="38">
        <v>-2.8389029684893242E-2</v>
      </c>
      <c r="E257" s="38">
        <v>-2.4859886335013751E-2</v>
      </c>
      <c r="O257" s="2"/>
    </row>
    <row r="258" spans="1:15" x14ac:dyDescent="0.25">
      <c r="A258" s="4">
        <v>39454</v>
      </c>
      <c r="B258" s="38">
        <v>3.8765158225112502E-3</v>
      </c>
      <c r="C258" s="38">
        <v>4.8889612712839396E-3</v>
      </c>
      <c r="D258" s="38">
        <v>6.6676276200953663E-3</v>
      </c>
      <c r="E258" s="38">
        <v>3.2280240080280924E-3</v>
      </c>
      <c r="O258" s="2"/>
    </row>
    <row r="259" spans="1:15" x14ac:dyDescent="0.25">
      <c r="A259" s="4">
        <v>39455</v>
      </c>
      <c r="B259" s="38">
        <v>-2.1795198413460073E-2</v>
      </c>
      <c r="C259" s="38">
        <v>-9.7938282081305953E-3</v>
      </c>
      <c r="D259" s="38">
        <v>-3.4090596481782552E-2</v>
      </c>
      <c r="E259" s="38">
        <v>-1.8184257238669826E-2</v>
      </c>
      <c r="O259" s="2"/>
    </row>
    <row r="260" spans="1:15" x14ac:dyDescent="0.25">
      <c r="A260" s="4">
        <v>39456</v>
      </c>
      <c r="B260" s="38">
        <v>1.1236204030405995E-2</v>
      </c>
      <c r="C260" s="38">
        <v>-4.9290432870033249E-3</v>
      </c>
      <c r="D260" s="38">
        <v>2.9166430960187163E-2</v>
      </c>
      <c r="E260" s="38">
        <v>1.3607012888741825E-2</v>
      </c>
      <c r="O260" s="2"/>
    </row>
    <row r="261" spans="1:15" x14ac:dyDescent="0.25">
      <c r="A261" s="4">
        <v>39457</v>
      </c>
      <c r="B261" s="38">
        <v>3.346100340798611E-3</v>
      </c>
      <c r="C261" s="38">
        <v>2.9224202424471553E-2</v>
      </c>
      <c r="D261" s="38">
        <v>-3.1989951987860536E-3</v>
      </c>
      <c r="E261" s="38">
        <v>7.9337653383133137E-3</v>
      </c>
      <c r="O261" s="2"/>
    </row>
    <row r="262" spans="1:15" x14ac:dyDescent="0.25">
      <c r="A262" s="4">
        <v>39458</v>
      </c>
      <c r="B262" s="38">
        <v>-2.1100312815921222E-2</v>
      </c>
      <c r="C262" s="38">
        <v>-3.0872630670866319E-2</v>
      </c>
      <c r="D262" s="38">
        <v>-1.230957573525804E-2</v>
      </c>
      <c r="E262" s="38">
        <v>-1.3625903434299631E-2</v>
      </c>
      <c r="O262" s="2"/>
    </row>
    <row r="263" spans="1:15" x14ac:dyDescent="0.25">
      <c r="A263" s="4">
        <v>39461</v>
      </c>
      <c r="B263" s="38">
        <v>8.2120929299420529E-3</v>
      </c>
      <c r="C263" s="38">
        <v>1.9612039604844863E-2</v>
      </c>
      <c r="D263" s="38">
        <v>1.4056057965563928E-2</v>
      </c>
      <c r="E263" s="38">
        <v>1.0817605901139948E-2</v>
      </c>
      <c r="O263" s="2"/>
    </row>
    <row r="264" spans="1:15" x14ac:dyDescent="0.25">
      <c r="A264" s="4">
        <v>39462</v>
      </c>
      <c r="B264" s="38">
        <v>-2.6576638251645357E-2</v>
      </c>
      <c r="C264" s="38">
        <v>-3.4571464798503135E-2</v>
      </c>
      <c r="D264" s="38">
        <v>-1.1405087239560427E-2</v>
      </c>
      <c r="E264" s="38">
        <v>-2.5235105106769917E-2</v>
      </c>
      <c r="O264" s="2"/>
    </row>
    <row r="265" spans="1:15" x14ac:dyDescent="0.25">
      <c r="A265" s="4">
        <v>39463</v>
      </c>
      <c r="B265" s="38">
        <v>8.6799249591613134E-4</v>
      </c>
      <c r="C265" s="38">
        <v>-1.8601412415261417E-2</v>
      </c>
      <c r="D265" s="38">
        <v>-2.2907622872047288E-2</v>
      </c>
      <c r="E265" s="38">
        <v>-5.5115648785916743E-3</v>
      </c>
      <c r="O265" s="2"/>
    </row>
    <row r="266" spans="1:15" x14ac:dyDescent="0.25">
      <c r="A266" s="4">
        <v>39464</v>
      </c>
      <c r="B266" s="38">
        <v>-3.984559179684781E-2</v>
      </c>
      <c r="C266" s="38">
        <v>-1.7208169818358255E-2</v>
      </c>
      <c r="D266" s="38">
        <v>-3.6180300012484011E-3</v>
      </c>
      <c r="E266" s="38">
        <v>-2.9486627766808118E-2</v>
      </c>
      <c r="O266" s="2"/>
    </row>
    <row r="267" spans="1:15" x14ac:dyDescent="0.25">
      <c r="A267" s="4">
        <v>39465</v>
      </c>
      <c r="B267" s="38">
        <v>3.2586176445366384E-2</v>
      </c>
      <c r="C267" s="38">
        <v>2.7392703881464982E-2</v>
      </c>
      <c r="D267" s="38">
        <v>-3.0245955841339154E-3</v>
      </c>
      <c r="E267" s="38">
        <v>-6.0395962582042327E-3</v>
      </c>
      <c r="O267" s="2"/>
    </row>
    <row r="268" spans="1:15" x14ac:dyDescent="0.25">
      <c r="A268" s="4">
        <v>39469</v>
      </c>
      <c r="B268" s="38">
        <v>-7.6075144722203792E-3</v>
      </c>
      <c r="C268" s="38">
        <v>1.6957297579105965E-3</v>
      </c>
      <c r="D268" s="38">
        <v>-3.1387361410843147E-2</v>
      </c>
      <c r="E268" s="38">
        <v>-1.114557839210234E-2</v>
      </c>
      <c r="O268" s="2"/>
    </row>
    <row r="269" spans="1:15" x14ac:dyDescent="0.25">
      <c r="A269" s="4">
        <v>39470</v>
      </c>
      <c r="B269" s="38">
        <v>1.5734169561985825E-2</v>
      </c>
      <c r="C269" s="38">
        <v>6.0519551485499291E-2</v>
      </c>
      <c r="D269" s="38">
        <v>-1.8773728380694734E-3</v>
      </c>
      <c r="E269" s="38">
        <v>2.1237339243455042E-2</v>
      </c>
      <c r="O269" s="2"/>
    </row>
    <row r="270" spans="1:15" x14ac:dyDescent="0.25">
      <c r="A270" s="4">
        <v>39471</v>
      </c>
      <c r="B270" s="38">
        <v>1.7337210000966036E-3</v>
      </c>
      <c r="C270" s="38">
        <v>-6.3679925164858613E-3</v>
      </c>
      <c r="D270" s="38">
        <v>4.0509052609742663E-2</v>
      </c>
      <c r="E270" s="38">
        <v>1.0037980535463592E-2</v>
      </c>
      <c r="O270" s="2"/>
    </row>
    <row r="271" spans="1:15" x14ac:dyDescent="0.25">
      <c r="A271" s="4">
        <v>39472</v>
      </c>
      <c r="B271" s="38">
        <v>-1.8936653739633054E-2</v>
      </c>
      <c r="C271" s="38">
        <v>4.9858453302102382E-2</v>
      </c>
      <c r="D271" s="38">
        <v>-9.3672940926325041E-3</v>
      </c>
      <c r="E271" s="38">
        <v>-1.5990932282689909E-2</v>
      </c>
      <c r="O271" s="2"/>
    </row>
    <row r="272" spans="1:15" x14ac:dyDescent="0.25">
      <c r="A272" s="4">
        <v>39475</v>
      </c>
      <c r="B272" s="38">
        <v>2.0955287965480334E-2</v>
      </c>
      <c r="C272" s="38">
        <v>1.358196828754972E-2</v>
      </c>
      <c r="D272" s="38">
        <v>-6.701304527080924E-3</v>
      </c>
      <c r="E272" s="38">
        <v>1.7420094961539595E-2</v>
      </c>
      <c r="O272" s="2"/>
    </row>
    <row r="273" spans="1:15" x14ac:dyDescent="0.25">
      <c r="A273" s="4">
        <v>39476</v>
      </c>
      <c r="B273" s="38">
        <v>1.1508270229708233E-3</v>
      </c>
      <c r="C273" s="38">
        <v>2.9933265291028108E-3</v>
      </c>
      <c r="D273" s="38">
        <v>-3.6740191260059762E-3</v>
      </c>
      <c r="E273" s="38">
        <v>6.1866634199604364E-3</v>
      </c>
      <c r="O273" s="2"/>
    </row>
    <row r="274" spans="1:15" x14ac:dyDescent="0.25">
      <c r="A274" s="4">
        <v>39477</v>
      </c>
      <c r="B274" s="38">
        <v>5.0452956643140187E-3</v>
      </c>
      <c r="C274" s="38">
        <v>8.9265921419853633E-3</v>
      </c>
      <c r="D274" s="38">
        <v>-1.2345745658870878E-2</v>
      </c>
      <c r="E274" s="38">
        <v>-4.7126300765141134E-3</v>
      </c>
      <c r="O274" s="2"/>
    </row>
    <row r="275" spans="1:15" x14ac:dyDescent="0.25">
      <c r="A275" s="4">
        <v>39478</v>
      </c>
      <c r="B275" s="38">
        <v>1.2068833838042463E-2</v>
      </c>
      <c r="C275" s="38">
        <v>-1.6426775818413227E-2</v>
      </c>
      <c r="D275" s="38">
        <v>1.2345745658870829E-2</v>
      </c>
      <c r="E275" s="38">
        <v>1.6801645566570628E-2</v>
      </c>
      <c r="O275" s="2"/>
    </row>
    <row r="276" spans="1:15" x14ac:dyDescent="0.25">
      <c r="A276" s="4">
        <v>39479</v>
      </c>
      <c r="B276" s="38">
        <v>2.2372544009731838E-2</v>
      </c>
      <c r="C276" s="38">
        <v>3.1136830245558279E-2</v>
      </c>
      <c r="D276" s="38">
        <v>-6.8232564022239067E-2</v>
      </c>
      <c r="E276" s="38">
        <v>1.2163374658433652E-2</v>
      </c>
      <c r="O276" s="2"/>
    </row>
    <row r="277" spans="1:15" x14ac:dyDescent="0.25">
      <c r="A277" s="4">
        <v>39482</v>
      </c>
      <c r="B277" s="38">
        <v>-2.2089921830503092E-2</v>
      </c>
      <c r="C277" s="38">
        <v>-2.5132189833636232E-2</v>
      </c>
      <c r="D277" s="38">
        <v>-8.5690956095363924E-3</v>
      </c>
      <c r="E277" s="38">
        <v>-1.0499553616957041E-2</v>
      </c>
      <c r="O277" s="2"/>
    </row>
    <row r="278" spans="1:15" x14ac:dyDescent="0.25">
      <c r="A278" s="4">
        <v>39483</v>
      </c>
      <c r="B278" s="38">
        <v>-3.3345478227254671E-2</v>
      </c>
      <c r="C278" s="38">
        <v>-3.8142216350509822E-2</v>
      </c>
      <c r="D278" s="38">
        <v>-3.780398241558279E-2</v>
      </c>
      <c r="E278" s="38">
        <v>-3.2424092024557906E-2</v>
      </c>
      <c r="O278" s="2"/>
    </row>
    <row r="279" spans="1:15" x14ac:dyDescent="0.25">
      <c r="A279" s="4">
        <v>39484</v>
      </c>
      <c r="B279" s="38">
        <v>-2.9220663910630953E-4</v>
      </c>
      <c r="C279" s="38">
        <v>-1.8842313890342213E-2</v>
      </c>
      <c r="D279" s="38">
        <v>-1.9101235086140141E-2</v>
      </c>
      <c r="E279" s="38">
        <v>-7.2471004269608905E-3</v>
      </c>
      <c r="O279" s="2"/>
    </row>
    <row r="280" spans="1:15" x14ac:dyDescent="0.25">
      <c r="A280" s="4">
        <v>39485</v>
      </c>
      <c r="B280" s="38">
        <v>8.7636388784165025E-4</v>
      </c>
      <c r="C280" s="38">
        <v>-2.2431677322537997E-2</v>
      </c>
      <c r="D280" s="38">
        <v>-1.4124132734080945E-2</v>
      </c>
      <c r="E280" s="38">
        <v>8.098214891415342E-3</v>
      </c>
      <c r="O280" s="2"/>
    </row>
    <row r="281" spans="1:15" x14ac:dyDescent="0.25">
      <c r="A281" s="4">
        <v>39486</v>
      </c>
      <c r="B281" s="38">
        <v>-1.1459198123287983E-2</v>
      </c>
      <c r="C281" s="38">
        <v>-1.4698838823547968E-2</v>
      </c>
      <c r="D281" s="38">
        <v>1.5525984518950455E-2</v>
      </c>
      <c r="E281" s="38">
        <v>-4.1960135196801333E-3</v>
      </c>
      <c r="O281" s="2"/>
    </row>
    <row r="282" spans="1:15" x14ac:dyDescent="0.25">
      <c r="A282" s="4">
        <v>39489</v>
      </c>
      <c r="B282" s="38">
        <v>5.0115776992002252E-3</v>
      </c>
      <c r="C282" s="38">
        <v>4.9734005674138174E-2</v>
      </c>
      <c r="D282" s="38">
        <v>-1.2330925516015548E-2</v>
      </c>
      <c r="E282" s="38">
        <v>5.9197957242954746E-3</v>
      </c>
      <c r="O282" s="2"/>
    </row>
    <row r="283" spans="1:15" x14ac:dyDescent="0.25">
      <c r="A283" s="4">
        <v>39490</v>
      </c>
      <c r="B283" s="38">
        <v>1.0528701028091527E-2</v>
      </c>
      <c r="C283" s="38">
        <v>1.0892531530042923E-2</v>
      </c>
      <c r="D283" s="38">
        <v>4.5979185013974889E-3</v>
      </c>
      <c r="E283" s="38">
        <v>7.2848614769842387E-3</v>
      </c>
      <c r="O283" s="2"/>
    </row>
    <row r="284" spans="1:15" x14ac:dyDescent="0.25">
      <c r="A284" s="4">
        <v>39491</v>
      </c>
      <c r="B284" s="38">
        <v>1.7592433002979749E-2</v>
      </c>
      <c r="C284" s="38">
        <v>1.840875763061018E-2</v>
      </c>
      <c r="D284" s="38">
        <v>2.1641335075826999E-2</v>
      </c>
      <c r="E284" s="38">
        <v>1.3892295589271205E-2</v>
      </c>
      <c r="O284" s="2"/>
    </row>
    <row r="285" spans="1:15" x14ac:dyDescent="0.25">
      <c r="A285" s="4">
        <v>39492</v>
      </c>
      <c r="B285" s="38">
        <v>-1.7009487969333402E-2</v>
      </c>
      <c r="C285" s="38">
        <v>-1.8408757630610222E-2</v>
      </c>
      <c r="D285" s="38">
        <v>-1.6011406409713724E-2</v>
      </c>
      <c r="E285" s="38">
        <v>-1.3477885411454293E-2</v>
      </c>
      <c r="O285" s="2"/>
    </row>
    <row r="286" spans="1:15" x14ac:dyDescent="0.25">
      <c r="A286" s="4">
        <v>39493</v>
      </c>
      <c r="B286" s="38">
        <v>-5.8294503364641668E-4</v>
      </c>
      <c r="C286" s="38">
        <v>-1.5488306360255158E-3</v>
      </c>
      <c r="D286" s="38">
        <v>-2.811002326190856E-3</v>
      </c>
      <c r="E286" s="38">
        <v>8.9886800458413867E-4</v>
      </c>
      <c r="O286" s="2"/>
    </row>
    <row r="287" spans="1:15" x14ac:dyDescent="0.25">
      <c r="A287" s="4">
        <v>39497</v>
      </c>
      <c r="B287" s="38">
        <v>-2.6221786638784888E-3</v>
      </c>
      <c r="C287" s="38">
        <v>4.6393138032570988E-3</v>
      </c>
      <c r="D287" s="38">
        <v>-4.9383481650542632E-3</v>
      </c>
      <c r="E287" s="38">
        <v>-8.1412343877870785E-4</v>
      </c>
      <c r="O287" s="2"/>
    </row>
    <row r="288" spans="1:15" x14ac:dyDescent="0.25">
      <c r="A288" s="4">
        <v>39498</v>
      </c>
      <c r="B288" s="38">
        <v>2.3313322611277164E-3</v>
      </c>
      <c r="C288" s="38">
        <v>-1.0858737157842194E-2</v>
      </c>
      <c r="D288" s="38">
        <v>1.7730904147444224E-3</v>
      </c>
      <c r="E288" s="38">
        <v>8.3590301237826924E-3</v>
      </c>
      <c r="O288" s="2"/>
    </row>
    <row r="289" spans="1:15" x14ac:dyDescent="0.25">
      <c r="A289" s="4">
        <v>39499</v>
      </c>
      <c r="B289" s="38">
        <v>-1.0533303046612444E-2</v>
      </c>
      <c r="C289" s="38">
        <v>-2.8484189900478286E-2</v>
      </c>
      <c r="D289" s="38">
        <v>-4.2612991676683424E-3</v>
      </c>
      <c r="E289" s="38">
        <v>-1.260035275236957E-2</v>
      </c>
      <c r="O289" s="2"/>
    </row>
    <row r="290" spans="1:15" x14ac:dyDescent="0.25">
      <c r="A290" s="4">
        <v>39500</v>
      </c>
      <c r="B290" s="38">
        <v>-4.163823540487022E-3</v>
      </c>
      <c r="C290" s="38">
        <v>3.204393709351805E-3</v>
      </c>
      <c r="D290" s="38">
        <v>-1.5059192537466137E-2</v>
      </c>
      <c r="E290" s="38">
        <v>7.95361079229597E-3</v>
      </c>
      <c r="O290" s="2"/>
    </row>
    <row r="291" spans="1:15" x14ac:dyDescent="0.25">
      <c r="A291" s="4">
        <v>39503</v>
      </c>
      <c r="B291" s="38">
        <v>1.9481558523154613E-2</v>
      </c>
      <c r="C291" s="38">
        <v>3.3048050181736954E-2</v>
      </c>
      <c r="D291" s="38">
        <v>5.7637064338322275E-3</v>
      </c>
      <c r="E291" s="38">
        <v>1.3737164409050326E-2</v>
      </c>
      <c r="O291" s="2"/>
    </row>
    <row r="292" spans="1:15" x14ac:dyDescent="0.25">
      <c r="A292" s="4">
        <v>39504</v>
      </c>
      <c r="B292" s="38">
        <v>-7.9243225666261515E-3</v>
      </c>
      <c r="C292" s="38">
        <v>9.2429429917273674E-3</v>
      </c>
      <c r="D292" s="38">
        <v>1.9210514089412205E-2</v>
      </c>
      <c r="E292" s="38">
        <v>6.9018413712950855E-3</v>
      </c>
      <c r="O292" s="2"/>
    </row>
    <row r="293" spans="1:15" x14ac:dyDescent="0.25">
      <c r="A293" s="4">
        <v>39505</v>
      </c>
      <c r="B293" s="38">
        <v>2.3543333835910063E-3</v>
      </c>
      <c r="C293" s="38">
        <v>1.2200011740980026E-2</v>
      </c>
      <c r="D293" s="38">
        <v>-4.2369313043629569E-3</v>
      </c>
      <c r="E293" s="38">
        <v>-6.802283623354267E-4</v>
      </c>
      <c r="O293" s="2"/>
    </row>
    <row r="294" spans="1:15" x14ac:dyDescent="0.25">
      <c r="A294" s="4">
        <v>39506</v>
      </c>
      <c r="B294" s="38">
        <v>-5.0082744063700401E-3</v>
      </c>
      <c r="C294" s="38">
        <v>3.025018592429742E-3</v>
      </c>
      <c r="D294" s="38">
        <v>-1.1746240904397577E-2</v>
      </c>
      <c r="E294" s="38">
        <v>-8.8621415367895907E-3</v>
      </c>
      <c r="O294" s="2"/>
    </row>
    <row r="295" spans="1:15" x14ac:dyDescent="0.25">
      <c r="A295" s="4">
        <v>39507</v>
      </c>
      <c r="B295" s="38">
        <v>-2.119782222437059E-2</v>
      </c>
      <c r="C295" s="38">
        <v>-1.3692811730462977E-2</v>
      </c>
      <c r="D295" s="38">
        <v>-2.6488163624654917E-2</v>
      </c>
      <c r="E295" s="38">
        <v>-2.7429898850999446E-2</v>
      </c>
      <c r="O295" s="2"/>
    </row>
    <row r="296" spans="1:15" x14ac:dyDescent="0.25">
      <c r="A296" s="4">
        <v>39510</v>
      </c>
      <c r="B296" s="38">
        <v>7.8137447407775895E-3</v>
      </c>
      <c r="C296" s="38">
        <v>-5.5083802842432632E-2</v>
      </c>
      <c r="D296" s="38">
        <v>-7.7469216086828874E-3</v>
      </c>
      <c r="E296" s="38">
        <v>5.5289173310087744E-4</v>
      </c>
      <c r="O296" s="2"/>
    </row>
    <row r="297" spans="1:15" x14ac:dyDescent="0.25">
      <c r="A297" s="4">
        <v>39511</v>
      </c>
      <c r="B297" s="38">
        <v>3.5871493206690174E-3</v>
      </c>
      <c r="C297" s="38">
        <v>-8.1297011346000286E-3</v>
      </c>
      <c r="D297" s="38">
        <v>2.198719975304118E-2</v>
      </c>
      <c r="E297" s="38">
        <v>-3.446254777161185E-3</v>
      </c>
      <c r="O297" s="2"/>
    </row>
    <row r="298" spans="1:15" x14ac:dyDescent="0.25">
      <c r="A298" s="4">
        <v>39512</v>
      </c>
      <c r="B298" s="38">
        <v>4.4647738719341308E-3</v>
      </c>
      <c r="C298" s="38">
        <v>-1.6322840242249366E-3</v>
      </c>
      <c r="D298" s="38">
        <v>1.9023881235828016E-2</v>
      </c>
      <c r="E298" s="38">
        <v>5.7213303647354573E-3</v>
      </c>
      <c r="O298" s="2"/>
    </row>
    <row r="299" spans="1:15" x14ac:dyDescent="0.25">
      <c r="A299" s="4">
        <v>39513</v>
      </c>
      <c r="B299" s="38">
        <v>-2.435135803123727E-2</v>
      </c>
      <c r="C299" s="38">
        <v>-2.9846101295951229E-2</v>
      </c>
      <c r="D299" s="38">
        <v>-1.974893222805878E-2</v>
      </c>
      <c r="E299" s="38">
        <v>-2.2102099933541727E-2</v>
      </c>
      <c r="O299" s="2"/>
    </row>
    <row r="300" spans="1:15" x14ac:dyDescent="0.25">
      <c r="A300" s="4">
        <v>39514</v>
      </c>
      <c r="B300" s="38">
        <v>-1.9358255919242173E-2</v>
      </c>
      <c r="C300" s="38">
        <v>-2.7307555371489448E-2</v>
      </c>
      <c r="D300" s="38">
        <v>1.0822730761046583E-2</v>
      </c>
      <c r="E300" s="38">
        <v>-8.4293538225626938E-3</v>
      </c>
      <c r="O300" s="2"/>
    </row>
    <row r="301" spans="1:15" x14ac:dyDescent="0.25">
      <c r="A301" s="4">
        <v>39517</v>
      </c>
      <c r="B301" s="38">
        <v>-1.6580437852202805E-2</v>
      </c>
      <c r="C301" s="38">
        <v>-3.1638491704695994E-2</v>
      </c>
      <c r="D301" s="38">
        <v>6.437386152860658E-3</v>
      </c>
      <c r="E301" s="38">
        <v>-1.5540412727252753E-2</v>
      </c>
      <c r="O301" s="2"/>
    </row>
    <row r="302" spans="1:15" x14ac:dyDescent="0.25">
      <c r="A302" s="4">
        <v>39518</v>
      </c>
      <c r="B302" s="38">
        <v>5.2238128610078829E-2</v>
      </c>
      <c r="C302" s="38">
        <v>5.2182457588133564E-2</v>
      </c>
      <c r="D302" s="38">
        <v>4.2916345914135928E-2</v>
      </c>
      <c r="E302" s="38">
        <v>3.648925000810483E-2</v>
      </c>
      <c r="O302" s="2"/>
    </row>
    <row r="303" spans="1:15" x14ac:dyDescent="0.25">
      <c r="A303" s="4">
        <v>39519</v>
      </c>
      <c r="B303" s="38">
        <v>1.6627499462802231E-2</v>
      </c>
      <c r="C303" s="38">
        <v>-3.4478228847796485E-2</v>
      </c>
      <c r="D303" s="38">
        <v>-2.244981109313389E-2</v>
      </c>
      <c r="E303" s="38">
        <v>-8.7500588406082633E-3</v>
      </c>
      <c r="O303" s="2"/>
    </row>
    <row r="304" spans="1:15" x14ac:dyDescent="0.25">
      <c r="A304" s="4">
        <v>39520</v>
      </c>
      <c r="B304" s="38">
        <v>8.5041588622327188E-3</v>
      </c>
      <c r="C304" s="38">
        <v>-5.5925671122595909E-2</v>
      </c>
      <c r="D304" s="38">
        <v>-3.4900202532711655E-4</v>
      </c>
      <c r="E304" s="38">
        <v>5.1532440070762922E-3</v>
      </c>
      <c r="O304" s="2"/>
    </row>
    <row r="305" spans="1:15" x14ac:dyDescent="0.25">
      <c r="A305" s="4">
        <v>39521</v>
      </c>
      <c r="B305" s="38">
        <v>-1.2634806892785184E-2</v>
      </c>
      <c r="C305" s="38">
        <v>-1.8722799512148423E-2</v>
      </c>
      <c r="D305" s="38">
        <v>-2.3331045888489034E-2</v>
      </c>
      <c r="E305" s="38">
        <v>-2.0975926476133125E-2</v>
      </c>
      <c r="O305" s="2"/>
    </row>
    <row r="306" spans="1:15" x14ac:dyDescent="0.25">
      <c r="A306" s="4">
        <v>39524</v>
      </c>
      <c r="B306" s="38">
        <v>1.4967852709129753E-2</v>
      </c>
      <c r="C306" s="38">
        <v>-3.4620288086091355E-2</v>
      </c>
      <c r="D306" s="38">
        <v>1.2086782140449559E-2</v>
      </c>
      <c r="E306" s="38">
        <v>-8.8495934132168871E-3</v>
      </c>
      <c r="O306" s="2"/>
    </row>
    <row r="307" spans="1:15" x14ac:dyDescent="0.25">
      <c r="A307" s="4">
        <v>39525</v>
      </c>
      <c r="B307" s="38">
        <v>5.1380210737867381E-2</v>
      </c>
      <c r="C307" s="38">
        <v>3.4620288086091335E-2</v>
      </c>
      <c r="D307" s="38">
        <v>3.8813209703960405E-2</v>
      </c>
      <c r="E307" s="38">
        <v>4.1558640465023083E-2</v>
      </c>
      <c r="O307" s="2"/>
    </row>
    <row r="308" spans="1:15" x14ac:dyDescent="0.25">
      <c r="A308" s="4">
        <v>39526</v>
      </c>
      <c r="B308" s="38">
        <v>-1.5335432840611474E-2</v>
      </c>
      <c r="C308" s="38">
        <v>2.9790495974166643E-2</v>
      </c>
      <c r="D308" s="38">
        <v>-2.7568945955920958E-2</v>
      </c>
      <c r="E308" s="38">
        <v>-2.4571213356941901E-2</v>
      </c>
      <c r="O308" s="2"/>
    </row>
    <row r="309" spans="1:15" x14ac:dyDescent="0.25">
      <c r="A309" s="4">
        <v>39527</v>
      </c>
      <c r="B309" s="38">
        <v>5.200927124095376E-2</v>
      </c>
      <c r="C309" s="38">
        <v>3.0717994320713104E-2</v>
      </c>
      <c r="D309" s="38">
        <v>1.9377630725304826E-2</v>
      </c>
      <c r="E309" s="38">
        <v>2.3656674992145483E-2</v>
      </c>
      <c r="O309" s="2"/>
    </row>
    <row r="310" spans="1:15" x14ac:dyDescent="0.25">
      <c r="A310" s="4">
        <v>39531</v>
      </c>
      <c r="B310" s="38">
        <v>-2.4037023638489351E-3</v>
      </c>
      <c r="C310" s="38">
        <v>5.8742363484734432E-2</v>
      </c>
      <c r="D310" s="38">
        <v>-3.4270616598487533E-4</v>
      </c>
      <c r="E310" s="38">
        <v>1.5209274802404771E-2</v>
      </c>
      <c r="O310" s="2"/>
    </row>
    <row r="311" spans="1:15" x14ac:dyDescent="0.25">
      <c r="A311" s="4">
        <v>39532</v>
      </c>
      <c r="B311" s="38">
        <v>-3.48148179093486E-3</v>
      </c>
      <c r="C311" s="38">
        <v>6.6874380194949035E-3</v>
      </c>
      <c r="D311" s="38">
        <v>-1.028823747055381E-3</v>
      </c>
      <c r="E311" s="38">
        <v>2.3065249222829014E-3</v>
      </c>
      <c r="O311" s="2"/>
    </row>
    <row r="312" spans="1:15" x14ac:dyDescent="0.25">
      <c r="A312" s="4">
        <v>39533</v>
      </c>
      <c r="B312" s="38">
        <v>-3.7631056334209408E-3</v>
      </c>
      <c r="C312" s="38">
        <v>-2.1908151824514176E-2</v>
      </c>
      <c r="D312" s="38">
        <v>-2.0104701652792399E-2</v>
      </c>
      <c r="E312" s="38">
        <v>-8.7526161532179552E-3</v>
      </c>
      <c r="O312" s="2"/>
    </row>
    <row r="313" spans="1:15" x14ac:dyDescent="0.25">
      <c r="A313" s="4">
        <v>39534</v>
      </c>
      <c r="B313" s="38">
        <v>-8.1135925531026498E-3</v>
      </c>
      <c r="C313" s="38">
        <v>-6.8360715298221046E-3</v>
      </c>
      <c r="D313" s="38">
        <v>-1.8018931955146835E-2</v>
      </c>
      <c r="E313" s="38">
        <v>-1.1315927724745873E-2</v>
      </c>
      <c r="O313" s="2"/>
    </row>
    <row r="314" spans="1:15" x14ac:dyDescent="0.25">
      <c r="A314" s="4">
        <v>39535</v>
      </c>
      <c r="B314" s="38">
        <v>-5.9909665135668621E-3</v>
      </c>
      <c r="C314" s="38">
        <v>-4.2036726048343936E-2</v>
      </c>
      <c r="D314" s="38">
        <v>-5.0034020919367764E-3</v>
      </c>
      <c r="E314" s="38">
        <v>-7.938319776263145E-3</v>
      </c>
      <c r="O314" s="2"/>
    </row>
    <row r="315" spans="1:15" x14ac:dyDescent="0.25">
      <c r="A315" s="4">
        <v>39538</v>
      </c>
      <c r="B315" s="38">
        <v>1.086674009588685E-2</v>
      </c>
      <c r="C315" s="38">
        <v>2.2992939061356802E-2</v>
      </c>
      <c r="D315" s="38">
        <v>1.6699393859317822E-2</v>
      </c>
      <c r="E315" s="38">
        <v>5.6951207717597348E-3</v>
      </c>
      <c r="O315" s="2"/>
    </row>
    <row r="316" spans="1:15" x14ac:dyDescent="0.25">
      <c r="A316" s="4">
        <v>39539</v>
      </c>
      <c r="B316" s="38">
        <v>3.7649994801505285E-2</v>
      </c>
      <c r="C316" s="38">
        <v>4.2776629169080302E-2</v>
      </c>
      <c r="D316" s="38">
        <v>3.8702531382309918E-2</v>
      </c>
      <c r="E316" s="38">
        <v>3.5264014246068121E-2</v>
      </c>
      <c r="O316" s="2"/>
    </row>
    <row r="317" spans="1:15" x14ac:dyDescent="0.25">
      <c r="A317" s="4">
        <v>39540</v>
      </c>
      <c r="B317" s="38">
        <v>-1.0726259626342549E-2</v>
      </c>
      <c r="C317" s="38">
        <v>2.6441763663903068E-2</v>
      </c>
      <c r="D317" s="38">
        <v>-1.1589173056793887E-2</v>
      </c>
      <c r="E317" s="38">
        <v>-1.7349027370234548E-3</v>
      </c>
      <c r="O317" s="2"/>
    </row>
    <row r="318" spans="1:15" x14ac:dyDescent="0.25">
      <c r="A318" s="4">
        <v>39541</v>
      </c>
      <c r="B318" s="38">
        <v>-4.744587032796406E-3</v>
      </c>
      <c r="C318" s="38">
        <v>5.2438342382358429E-2</v>
      </c>
      <c r="D318" s="38">
        <v>-5.5017947192030755E-3</v>
      </c>
      <c r="E318" s="38">
        <v>1.3095518161059779E-3</v>
      </c>
      <c r="O318" s="2"/>
    </row>
    <row r="319" spans="1:15" x14ac:dyDescent="0.25">
      <c r="A319" s="4">
        <v>39542</v>
      </c>
      <c r="B319" s="38">
        <v>-7.4277830604943477E-3</v>
      </c>
      <c r="C319" s="38">
        <v>4.6321504572436542E-3</v>
      </c>
      <c r="D319" s="38">
        <v>5.5017947192031961E-3</v>
      </c>
      <c r="E319" s="38">
        <v>8.0893624678109351E-4</v>
      </c>
      <c r="O319" s="2"/>
    </row>
    <row r="320" spans="1:15" x14ac:dyDescent="0.25">
      <c r="A320" s="4">
        <v>39545</v>
      </c>
      <c r="B320" s="38">
        <v>-8.0189613629771429E-3</v>
      </c>
      <c r="C320" s="38">
        <v>3.6311808399932505E-2</v>
      </c>
      <c r="D320" s="38">
        <v>0</v>
      </c>
      <c r="E320" s="38">
        <v>1.5697793067080774E-3</v>
      </c>
      <c r="O320" s="2"/>
    </row>
    <row r="321" spans="1:15" x14ac:dyDescent="0.25">
      <c r="A321" s="4">
        <v>39546</v>
      </c>
      <c r="B321" s="38">
        <v>-8.3545586261080211E-3</v>
      </c>
      <c r="C321" s="38">
        <v>2.6395718045873973E-2</v>
      </c>
      <c r="D321" s="38">
        <v>-1.4159661560865953E-2</v>
      </c>
      <c r="E321" s="38">
        <v>-4.7770091928588023E-3</v>
      </c>
      <c r="O321" s="2"/>
    </row>
    <row r="322" spans="1:15" x14ac:dyDescent="0.25">
      <c r="A322" s="4">
        <v>39547</v>
      </c>
      <c r="B322" s="38">
        <v>-1.3899124946100809E-2</v>
      </c>
      <c r="C322" s="38">
        <v>-2.7882367911956286E-2</v>
      </c>
      <c r="D322" s="38">
        <v>4.8575684101527334E-3</v>
      </c>
      <c r="E322" s="38">
        <v>-8.0470127779817789E-3</v>
      </c>
      <c r="O322" s="2"/>
    </row>
    <row r="323" spans="1:15" x14ac:dyDescent="0.25">
      <c r="A323" s="4">
        <v>39548</v>
      </c>
      <c r="B323" s="38">
        <v>8.470996544202478E-3</v>
      </c>
      <c r="C323" s="38">
        <v>2.9710928847441012E-3</v>
      </c>
      <c r="D323" s="38">
        <v>7.5859251593371852E-3</v>
      </c>
      <c r="E323" s="38">
        <v>4.5131858612869648E-3</v>
      </c>
      <c r="O323" s="2"/>
    </row>
    <row r="324" spans="1:15" x14ac:dyDescent="0.25">
      <c r="A324" s="4">
        <v>39549</v>
      </c>
      <c r="B324" s="38">
        <v>-0.13684097476303544</v>
      </c>
      <c r="C324" s="38">
        <v>-7.4443494285751522E-3</v>
      </c>
      <c r="D324" s="38">
        <v>-2.8926474914529415E-2</v>
      </c>
      <c r="E324" s="38">
        <v>-2.0519179948340523E-2</v>
      </c>
      <c r="O324" s="2"/>
    </row>
    <row r="325" spans="1:15" x14ac:dyDescent="0.25">
      <c r="A325" s="4">
        <v>39552</v>
      </c>
      <c r="B325" s="38">
        <v>-9.4040747740866057E-3</v>
      </c>
      <c r="C325" s="38">
        <v>1.3367483373834366E-2</v>
      </c>
      <c r="D325" s="38">
        <v>-7.8100248126930366E-3</v>
      </c>
      <c r="E325" s="38">
        <v>-3.3722353137571408E-3</v>
      </c>
      <c r="O325" s="2"/>
    </row>
    <row r="326" spans="1:15" x14ac:dyDescent="0.25">
      <c r="A326" s="4">
        <v>39553</v>
      </c>
      <c r="B326" s="38">
        <v>7.2177945692010748E-3</v>
      </c>
      <c r="C326" s="38">
        <v>1.4638154680448594E-2</v>
      </c>
      <c r="D326" s="38">
        <v>6.7485132236468209E-3</v>
      </c>
      <c r="E326" s="38">
        <v>4.5965509414675112E-3</v>
      </c>
      <c r="O326" s="2"/>
    </row>
    <row r="327" spans="1:15" x14ac:dyDescent="0.25">
      <c r="A327" s="4">
        <v>39554</v>
      </c>
      <c r="B327" s="38">
        <v>7.7872029985542905E-3</v>
      </c>
      <c r="C327" s="38">
        <v>4.40694781634757E-2</v>
      </c>
      <c r="D327" s="38">
        <v>2.447671558478642E-2</v>
      </c>
      <c r="E327" s="38">
        <v>2.254588777225661E-2</v>
      </c>
      <c r="O327" s="2"/>
    </row>
    <row r="328" spans="1:15" x14ac:dyDescent="0.25">
      <c r="A328" s="4">
        <v>39555</v>
      </c>
      <c r="B328" s="38">
        <v>-6.5363990336775512E-3</v>
      </c>
      <c r="C328" s="38">
        <v>9.6932841439254791E-3</v>
      </c>
      <c r="D328" s="38">
        <v>9.2829037331357209E-3</v>
      </c>
      <c r="E328" s="38">
        <v>6.5357207263024041E-4</v>
      </c>
      <c r="O328" s="2"/>
    </row>
    <row r="329" spans="1:15" x14ac:dyDescent="0.25">
      <c r="A329" s="4">
        <v>39556</v>
      </c>
      <c r="B329" s="38">
        <v>2.0707556710169977E-2</v>
      </c>
      <c r="C329" s="38">
        <v>2.5834935611749314E-2</v>
      </c>
      <c r="D329" s="38">
        <v>2.6344368179645746E-2</v>
      </c>
      <c r="E329" s="38">
        <v>1.7983089797596614E-2</v>
      </c>
      <c r="O329" s="2"/>
    </row>
    <row r="330" spans="1:15" x14ac:dyDescent="0.25">
      <c r="A330" s="4">
        <v>39559</v>
      </c>
      <c r="B330" s="38">
        <v>-7.0604763345556995E-3</v>
      </c>
      <c r="C330" s="38">
        <v>3.6892810538994916E-2</v>
      </c>
      <c r="D330" s="38">
        <v>1.3902941054666768E-2</v>
      </c>
      <c r="E330" s="38">
        <v>-1.5349197180837017E-3</v>
      </c>
      <c r="O330" s="2"/>
    </row>
    <row r="331" spans="1:15" x14ac:dyDescent="0.25">
      <c r="A331" s="4">
        <v>39560</v>
      </c>
      <c r="B331" s="38">
        <v>-4.012383085088677E-3</v>
      </c>
      <c r="C331" s="38">
        <v>-1.0400804302993989E-2</v>
      </c>
      <c r="D331" s="38">
        <v>-5.6040516667931715E-3</v>
      </c>
      <c r="E331" s="38">
        <v>-8.8269665666229208E-3</v>
      </c>
      <c r="O331" s="2"/>
    </row>
    <row r="332" spans="1:15" x14ac:dyDescent="0.25">
      <c r="A332" s="4">
        <v>39561</v>
      </c>
      <c r="B332" s="38">
        <v>9.2651064341160694E-4</v>
      </c>
      <c r="C332" s="38">
        <v>-1.7142065078442122E-2</v>
      </c>
      <c r="D332" s="38">
        <v>3.8902669146674937E-2</v>
      </c>
      <c r="E332" s="38">
        <v>2.9020798694162739E-3</v>
      </c>
      <c r="O332" s="2"/>
    </row>
    <row r="333" spans="1:15" x14ac:dyDescent="0.25">
      <c r="A333" s="4">
        <v>39562</v>
      </c>
      <c r="B333" s="38">
        <v>1.3811264910297483E-2</v>
      </c>
      <c r="C333" s="38">
        <v>0.11066500375118912</v>
      </c>
      <c r="D333" s="38">
        <v>1.1066902280222753E-2</v>
      </c>
      <c r="E333" s="38">
        <v>6.4216022329695007E-3</v>
      </c>
      <c r="O333" s="2"/>
    </row>
    <row r="334" spans="1:15" x14ac:dyDescent="0.25">
      <c r="A334" s="4">
        <v>39563</v>
      </c>
      <c r="B334" s="38">
        <v>1.5723796894950268E-2</v>
      </c>
      <c r="C334" s="38">
        <v>-0.11332750688925296</v>
      </c>
      <c r="D334" s="38">
        <v>-6.3951747230242786E-2</v>
      </c>
      <c r="E334" s="38">
        <v>6.4892682895113935E-3</v>
      </c>
      <c r="O334" s="2"/>
    </row>
    <row r="335" spans="1:15" x14ac:dyDescent="0.25">
      <c r="A335" s="4">
        <v>39566</v>
      </c>
      <c r="B335" s="38">
        <v>-4.8120495721202501E-3</v>
      </c>
      <c r="C335" s="38">
        <v>9.0448014008174094E-2</v>
      </c>
      <c r="D335" s="38">
        <v>-2.8563460216071385E-2</v>
      </c>
      <c r="E335" s="38">
        <v>-1.0099021072225325E-3</v>
      </c>
      <c r="O335" s="2"/>
    </row>
    <row r="336" spans="1:15" x14ac:dyDescent="0.25">
      <c r="A336" s="4">
        <v>39567</v>
      </c>
      <c r="B336" s="38">
        <v>-1.0606812775840174E-2</v>
      </c>
      <c r="C336" s="38">
        <v>-1.1020230215929315E-2</v>
      </c>
      <c r="D336" s="38">
        <v>-1.2146155104557955E-2</v>
      </c>
      <c r="E336" s="38">
        <v>-3.8678796700264248E-3</v>
      </c>
      <c r="O336" s="2"/>
    </row>
    <row r="337" spans="1:15" x14ac:dyDescent="0.25">
      <c r="A337" s="4">
        <v>39568</v>
      </c>
      <c r="B337" s="38">
        <v>-3.6637966954517968E-3</v>
      </c>
      <c r="C337" s="38">
        <v>1.7090507593060286E-2</v>
      </c>
      <c r="D337" s="38">
        <v>-4.1992539983731767E-3</v>
      </c>
      <c r="E337" s="38">
        <v>-3.8144068415030884E-3</v>
      </c>
      <c r="O337" s="2"/>
    </row>
    <row r="338" spans="1:15" x14ac:dyDescent="0.25">
      <c r="A338" s="4">
        <v>39569</v>
      </c>
      <c r="B338" s="38">
        <v>1.2762663830763661E-2</v>
      </c>
      <c r="C338" s="38">
        <v>2.6285791610889848E-2</v>
      </c>
      <c r="D338" s="38">
        <v>3.0389234634174929E-2</v>
      </c>
      <c r="E338" s="38">
        <v>1.718381342502805E-2</v>
      </c>
      <c r="O338" s="2"/>
    </row>
    <row r="339" spans="1:15" x14ac:dyDescent="0.25">
      <c r="A339" s="4">
        <v>39570</v>
      </c>
      <c r="B339" s="38">
        <v>6.6201732435640682E-3</v>
      </c>
      <c r="C339" s="38">
        <v>-2.5076145434561409E-2</v>
      </c>
      <c r="D339" s="38">
        <v>-5.4570413870880918E-3</v>
      </c>
      <c r="E339" s="38">
        <v>3.2307310234017681E-3</v>
      </c>
      <c r="O339" s="2"/>
    </row>
    <row r="340" spans="1:15" x14ac:dyDescent="0.25">
      <c r="A340" s="4">
        <v>39573</v>
      </c>
      <c r="B340" s="38">
        <v>-4.8106018378872217E-3</v>
      </c>
      <c r="C340" s="38">
        <v>7.2332506770593453E-3</v>
      </c>
      <c r="D340" s="38">
        <v>-5.4872685500491755E-3</v>
      </c>
      <c r="E340" s="38">
        <v>-4.4522533176240033E-3</v>
      </c>
      <c r="O340" s="2"/>
    </row>
    <row r="341" spans="1:15" x14ac:dyDescent="0.25">
      <c r="A341" s="4">
        <v>39574</v>
      </c>
      <c r="B341" s="38">
        <v>-5.4401225910014304E-3</v>
      </c>
      <c r="C341" s="38">
        <v>-7.2332506770592664E-3</v>
      </c>
      <c r="D341" s="38">
        <v>2.1096789372261671E-2</v>
      </c>
      <c r="E341" s="38">
        <v>7.6547430068767972E-3</v>
      </c>
      <c r="O341" s="2"/>
    </row>
    <row r="342" spans="1:15" x14ac:dyDescent="0.25">
      <c r="A342" s="4">
        <v>39575</v>
      </c>
      <c r="B342" s="38">
        <v>-1.311498826600656E-2</v>
      </c>
      <c r="C342" s="38">
        <v>-3.8202870188859747E-2</v>
      </c>
      <c r="D342" s="38">
        <v>-1.6636163533504868E-2</v>
      </c>
      <c r="E342" s="38">
        <v>-1.7862277651782929E-2</v>
      </c>
      <c r="O342" s="2"/>
    </row>
    <row r="343" spans="1:15" x14ac:dyDescent="0.25">
      <c r="A343" s="4">
        <v>39576</v>
      </c>
      <c r="B343" s="38">
        <v>6.1269348421614947E-4</v>
      </c>
      <c r="C343" s="38">
        <v>2.9704456808626409E-2</v>
      </c>
      <c r="D343" s="38">
        <v>2.0519499656988338E-3</v>
      </c>
      <c r="E343" s="38">
        <v>3.7066281347610561E-3</v>
      </c>
      <c r="O343" s="2"/>
    </row>
    <row r="344" spans="1:15" x14ac:dyDescent="0.25">
      <c r="A344" s="4">
        <v>39577</v>
      </c>
      <c r="B344" s="38">
        <v>-9.8659219804118608E-3</v>
      </c>
      <c r="C344" s="38">
        <v>-1.2267260983886594E-2</v>
      </c>
      <c r="D344" s="38">
        <v>4.0918742484626286E-3</v>
      </c>
      <c r="E344" s="38">
        <v>-6.5388923601098379E-3</v>
      </c>
      <c r="O344" s="2"/>
    </row>
    <row r="345" spans="1:15" x14ac:dyDescent="0.25">
      <c r="A345" s="4">
        <v>39580</v>
      </c>
      <c r="B345" s="38">
        <v>4.019826798380045E-3</v>
      </c>
      <c r="C345" s="38">
        <v>6.1524410855027583E-3</v>
      </c>
      <c r="D345" s="38">
        <v>2.0209167982979042E-2</v>
      </c>
      <c r="E345" s="38">
        <v>1.0988599144278964E-2</v>
      </c>
      <c r="O345" s="2"/>
    </row>
    <row r="346" spans="1:15" x14ac:dyDescent="0.25">
      <c r="A346" s="4">
        <v>39581</v>
      </c>
      <c r="B346" s="38">
        <v>-2.1626360868642227E-3</v>
      </c>
      <c r="C346" s="38">
        <v>9.7658442515554996E-3</v>
      </c>
      <c r="D346" s="38">
        <v>-3.339775579411263E-3</v>
      </c>
      <c r="E346" s="38">
        <v>-1.5761257510778782E-4</v>
      </c>
      <c r="O346" s="2"/>
    </row>
    <row r="347" spans="1:15" x14ac:dyDescent="0.25">
      <c r="A347" s="4">
        <v>39582</v>
      </c>
      <c r="B347" s="38">
        <v>5.5525448774465516E-3</v>
      </c>
      <c r="C347" s="38">
        <v>-1.099330799193007E-2</v>
      </c>
      <c r="D347" s="38">
        <v>5.024072468323617E-3</v>
      </c>
      <c r="E347" s="38">
        <v>4.1706051194620357E-3</v>
      </c>
      <c r="O347" s="2"/>
    </row>
    <row r="348" spans="1:15" x14ac:dyDescent="0.25">
      <c r="A348" s="4">
        <v>39583</v>
      </c>
      <c r="B348" s="38">
        <v>-4.3168595930883251E-3</v>
      </c>
      <c r="C348" s="38">
        <v>3.6778804453718016E-3</v>
      </c>
      <c r="D348" s="38">
        <v>1.7227653340059532E-2</v>
      </c>
      <c r="E348" s="38">
        <v>1.0714945828499601E-2</v>
      </c>
      <c r="O348" s="2"/>
    </row>
    <row r="349" spans="1:15" x14ac:dyDescent="0.25">
      <c r="A349" s="4">
        <v>39584</v>
      </c>
      <c r="B349" s="38">
        <v>-7.441911092295468E-3</v>
      </c>
      <c r="C349" s="38">
        <v>-7.3693376443515696E-3</v>
      </c>
      <c r="D349" s="38">
        <v>-1.5225235524385346E-2</v>
      </c>
      <c r="E349" s="38">
        <v>1.2726173955438886E-3</v>
      </c>
      <c r="O349" s="2"/>
    </row>
    <row r="350" spans="1:15" x14ac:dyDescent="0.25">
      <c r="A350" s="4">
        <v>39587</v>
      </c>
      <c r="B350" s="38">
        <v>8.3688618948014552E-3</v>
      </c>
      <c r="C350" s="38">
        <v>-1.1163015082496753E-2</v>
      </c>
      <c r="D350" s="38">
        <v>-1.7830408169281196E-2</v>
      </c>
      <c r="E350" s="38">
        <v>9.3458571659976134E-4</v>
      </c>
      <c r="O350" s="2"/>
    </row>
    <row r="351" spans="1:15" x14ac:dyDescent="0.25">
      <c r="A351" s="4">
        <v>39588</v>
      </c>
      <c r="B351" s="38">
        <v>-2.1211868859715953E-2</v>
      </c>
      <c r="C351" s="38">
        <v>-2.4963093555685585E-3</v>
      </c>
      <c r="D351" s="38">
        <v>-2.4047666179551279E-2</v>
      </c>
      <c r="E351" s="38">
        <v>-9.3183639801439934E-3</v>
      </c>
      <c r="O351" s="2"/>
    </row>
    <row r="352" spans="1:15" x14ac:dyDescent="0.25">
      <c r="A352" s="4">
        <v>39589</v>
      </c>
      <c r="B352" s="38">
        <v>-2.3283089110987282E-2</v>
      </c>
      <c r="C352" s="38">
        <v>-2.5318283884580069E-2</v>
      </c>
      <c r="D352" s="38">
        <v>-1.7891976685998595E-2</v>
      </c>
      <c r="E352" s="38">
        <v>-1.6113650795532432E-2</v>
      </c>
      <c r="O352" s="2"/>
    </row>
    <row r="353" spans="1:15" x14ac:dyDescent="0.25">
      <c r="A353" s="4">
        <v>39590</v>
      </c>
      <c r="B353" s="38">
        <v>6.4557674590436835E-4</v>
      </c>
      <c r="C353" s="38">
        <v>-8.5614071762419322E-2</v>
      </c>
      <c r="D353" s="38">
        <v>7.7570432320805517E-3</v>
      </c>
      <c r="E353" s="38">
        <v>2.8025831115238804E-3</v>
      </c>
      <c r="O353" s="2"/>
    </row>
    <row r="354" spans="1:15" x14ac:dyDescent="0.25">
      <c r="A354" s="4">
        <v>39591</v>
      </c>
      <c r="B354" s="38">
        <v>-1.8879547823973147E-2</v>
      </c>
      <c r="C354" s="38">
        <v>-4.1343449824482258E-2</v>
      </c>
      <c r="D354" s="38">
        <v>-1.4862433992551461E-2</v>
      </c>
      <c r="E354" s="38">
        <v>-1.3288702018034275E-2</v>
      </c>
      <c r="O354" s="2"/>
    </row>
    <row r="355" spans="1:15" x14ac:dyDescent="0.25">
      <c r="A355" s="4">
        <v>39595</v>
      </c>
      <c r="B355" s="38">
        <v>-9.8698953452022926E-4</v>
      </c>
      <c r="C355" s="38">
        <v>-1.0239120873992511E-2</v>
      </c>
      <c r="D355" s="38">
        <v>1.3808126036706394E-2</v>
      </c>
      <c r="E355" s="38">
        <v>6.8282440363418347E-3</v>
      </c>
      <c r="O355" s="2"/>
    </row>
    <row r="356" spans="1:15" x14ac:dyDescent="0.25">
      <c r="A356" s="4">
        <v>39596</v>
      </c>
      <c r="B356" s="38">
        <v>4.9218755301268331E-3</v>
      </c>
      <c r="C356" s="38">
        <v>-2.9448231792166624E-3</v>
      </c>
      <c r="D356" s="38">
        <v>-9.1841025769005772E-3</v>
      </c>
      <c r="E356" s="38">
        <v>4.1482133951753694E-3</v>
      </c>
      <c r="O356" s="2"/>
    </row>
    <row r="357" spans="1:15" x14ac:dyDescent="0.25">
      <c r="A357" s="4">
        <v>39597</v>
      </c>
      <c r="B357" s="38">
        <v>2.9418741519764238E-3</v>
      </c>
      <c r="C357" s="38">
        <v>-1.0383090114897143E-2</v>
      </c>
      <c r="D357" s="38">
        <v>4.603031291691922E-3</v>
      </c>
      <c r="E357" s="38">
        <v>5.4411186654810288E-3</v>
      </c>
      <c r="O357" s="2"/>
    </row>
    <row r="358" spans="1:15" x14ac:dyDescent="0.25">
      <c r="A358" s="4">
        <v>39598</v>
      </c>
      <c r="B358" s="38">
        <v>2.6075677684676917E-3</v>
      </c>
      <c r="C358" s="38">
        <v>1.3327913294113852E-2</v>
      </c>
      <c r="D358" s="38">
        <v>3.5268852614719258E-4</v>
      </c>
      <c r="E358" s="38">
        <v>1.5247137349638953E-3</v>
      </c>
      <c r="O358" s="2"/>
    </row>
    <row r="359" spans="1:15" x14ac:dyDescent="0.25">
      <c r="A359" s="4">
        <v>39601</v>
      </c>
      <c r="B359" s="38">
        <v>-1.0142212688492643E-2</v>
      </c>
      <c r="C359" s="38">
        <v>-2.3812490229478848E-2</v>
      </c>
      <c r="D359" s="38">
        <v>-1.8532257338723764E-2</v>
      </c>
      <c r="E359" s="38">
        <v>-1.0526246040699707E-2</v>
      </c>
      <c r="O359" s="2"/>
    </row>
    <row r="360" spans="1:15" x14ac:dyDescent="0.25">
      <c r="A360" s="4">
        <v>39602</v>
      </c>
      <c r="B360" s="38">
        <v>1.6422164503116933E-3</v>
      </c>
      <c r="C360" s="38">
        <v>6.0046404119219405E-3</v>
      </c>
      <c r="D360" s="38">
        <v>-1.7782780900554223E-2</v>
      </c>
      <c r="E360" s="38">
        <v>-5.7653109038670828E-3</v>
      </c>
      <c r="O360" s="2"/>
    </row>
    <row r="361" spans="1:15" x14ac:dyDescent="0.25">
      <c r="A361" s="4">
        <v>39603</v>
      </c>
      <c r="B361" s="38">
        <v>-3.2856465563354007E-4</v>
      </c>
      <c r="C361" s="38">
        <v>-3.3488509182756969E-2</v>
      </c>
      <c r="D361" s="38">
        <v>8.3865479552310065E-3</v>
      </c>
      <c r="E361" s="38">
        <v>1.6492351709299498E-4</v>
      </c>
      <c r="O361" s="2"/>
    </row>
    <row r="362" spans="1:15" x14ac:dyDescent="0.25">
      <c r="A362" s="4">
        <v>39604</v>
      </c>
      <c r="B362" s="38">
        <v>1.9835901651519827E-2</v>
      </c>
      <c r="C362" s="38">
        <v>-9.3291726220550882E-3</v>
      </c>
      <c r="D362" s="38">
        <v>2.7222115344809655E-2</v>
      </c>
      <c r="E362" s="38">
        <v>1.938478618462432E-2</v>
      </c>
      <c r="O362" s="2"/>
    </row>
    <row r="363" spans="1:15" x14ac:dyDescent="0.25">
      <c r="A363" s="4">
        <v>39605</v>
      </c>
      <c r="B363" s="38">
        <v>-3.4057034441863795E-2</v>
      </c>
      <c r="C363" s="38">
        <v>-5.7896539135411526E-2</v>
      </c>
      <c r="D363" s="38">
        <v>-2.9039525878535536E-2</v>
      </c>
      <c r="E363" s="38">
        <v>-3.1259817729789904E-2</v>
      </c>
      <c r="O363" s="2"/>
    </row>
    <row r="364" spans="1:15" x14ac:dyDescent="0.25">
      <c r="A364" s="4">
        <v>39608</v>
      </c>
      <c r="B364" s="38">
        <v>1.330706281997097E-3</v>
      </c>
      <c r="C364" s="38">
        <v>5.1628385244139659E-2</v>
      </c>
      <c r="D364" s="38">
        <v>7.9712430691551671E-3</v>
      </c>
      <c r="E364" s="38">
        <v>8.2941989385173988E-4</v>
      </c>
      <c r="O364" s="2"/>
    </row>
    <row r="365" spans="1:15" x14ac:dyDescent="0.25">
      <c r="A365" s="4">
        <v>39609</v>
      </c>
      <c r="B365" s="38">
        <v>8.9425908303671017E-3</v>
      </c>
      <c r="C365" s="38">
        <v>-3.8473299893256326E-2</v>
      </c>
      <c r="D365" s="38">
        <v>6.4749124910260083E-3</v>
      </c>
      <c r="E365" s="38">
        <v>-2.4392518123081174E-3</v>
      </c>
      <c r="O365" s="2"/>
    </row>
    <row r="366" spans="1:15" x14ac:dyDescent="0.25">
      <c r="A366" s="4">
        <v>39610</v>
      </c>
      <c r="B366" s="38">
        <v>-1.6623178050141432E-2</v>
      </c>
      <c r="C366" s="38">
        <v>-2.4809479639678209E-2</v>
      </c>
      <c r="D366" s="38">
        <v>-2.7996638238165245E-2</v>
      </c>
      <c r="E366" s="38">
        <v>-1.682309358509167E-2</v>
      </c>
      <c r="O366" s="2"/>
    </row>
    <row r="367" spans="1:15" x14ac:dyDescent="0.25">
      <c r="A367" s="4">
        <v>39611</v>
      </c>
      <c r="B367" s="38">
        <v>-2.6495725581921377E-2</v>
      </c>
      <c r="C367" s="38">
        <v>5.0113811722430268E-3</v>
      </c>
      <c r="D367" s="38">
        <v>4.0467593232007784E-2</v>
      </c>
      <c r="E367" s="38">
        <v>3.3468653229991197E-3</v>
      </c>
      <c r="O367" s="2"/>
    </row>
    <row r="368" spans="1:15" x14ac:dyDescent="0.25">
      <c r="A368" s="4">
        <v>39612</v>
      </c>
      <c r="B368" s="38">
        <v>3.4351145164038433E-3</v>
      </c>
      <c r="C368" s="38">
        <v>4.401483305194883E-2</v>
      </c>
      <c r="D368" s="38">
        <v>2.8967521249978281E-2</v>
      </c>
      <c r="E368" s="38">
        <v>1.4956256276977732E-2</v>
      </c>
      <c r="O368" s="2"/>
    </row>
    <row r="369" spans="1:15" x14ac:dyDescent="0.25">
      <c r="A369" s="4">
        <v>39615</v>
      </c>
      <c r="B369" s="38">
        <v>-6.192790301296291E-3</v>
      </c>
      <c r="C369" s="38">
        <v>3.6025336489323052E-2</v>
      </c>
      <c r="D369" s="38">
        <v>-4.8275527680102888E-3</v>
      </c>
      <c r="E369" s="38">
        <v>8.3447300760021342E-5</v>
      </c>
      <c r="O369" s="2"/>
    </row>
    <row r="370" spans="1:15" x14ac:dyDescent="0.25">
      <c r="A370" s="4">
        <v>39616</v>
      </c>
      <c r="B370" s="38">
        <v>-3.804931118489144E-3</v>
      </c>
      <c r="C370" s="38">
        <v>1.5271510065454207E-2</v>
      </c>
      <c r="D370" s="38">
        <v>-4.5041617328811512E-3</v>
      </c>
      <c r="E370" s="38">
        <v>-6.7865618210172177E-3</v>
      </c>
      <c r="O370" s="2"/>
    </row>
    <row r="371" spans="1:15" x14ac:dyDescent="0.25">
      <c r="A371" s="4">
        <v>39617</v>
      </c>
      <c r="B371" s="38">
        <v>-2.2780306923250809E-2</v>
      </c>
      <c r="C371" s="38">
        <v>-5.930145427456783E-2</v>
      </c>
      <c r="D371" s="38">
        <v>-1.1875445253223546E-2</v>
      </c>
      <c r="E371" s="38">
        <v>-9.7413494008413565E-3</v>
      </c>
      <c r="O371" s="2"/>
    </row>
    <row r="372" spans="1:15" x14ac:dyDescent="0.25">
      <c r="A372" s="4">
        <v>39618</v>
      </c>
      <c r="B372" s="38">
        <v>3.5464959627941854E-4</v>
      </c>
      <c r="C372" s="38">
        <v>1.5945650173147131E-2</v>
      </c>
      <c r="D372" s="38">
        <v>1.6379606986104595E-2</v>
      </c>
      <c r="E372" s="38">
        <v>4.007455834502364E-3</v>
      </c>
      <c r="O372" s="2"/>
    </row>
    <row r="373" spans="1:15" x14ac:dyDescent="0.25">
      <c r="A373" s="4">
        <v>39619</v>
      </c>
      <c r="B373" s="38">
        <v>-1.9172098182196416E-2</v>
      </c>
      <c r="C373" s="38">
        <v>-8.4135739320124414E-2</v>
      </c>
      <c r="D373" s="38">
        <v>-2.4493948152406582E-2</v>
      </c>
      <c r="E373" s="38">
        <v>-1.8711264170592726E-2</v>
      </c>
      <c r="O373" s="2"/>
    </row>
    <row r="374" spans="1:15" x14ac:dyDescent="0.25">
      <c r="A374" s="4">
        <v>39622</v>
      </c>
      <c r="B374" s="38">
        <v>7.3004876410370692E-4</v>
      </c>
      <c r="C374" s="38">
        <v>-9.565013314282661E-2</v>
      </c>
      <c r="D374" s="38">
        <v>-9.2530318294436909E-3</v>
      </c>
      <c r="E374" s="38">
        <v>6.2174926785194451E-5</v>
      </c>
      <c r="O374" s="2"/>
    </row>
    <row r="375" spans="1:15" x14ac:dyDescent="0.25">
      <c r="A375" s="4">
        <v>39623</v>
      </c>
      <c r="B375" s="38">
        <v>6.9108494756126779E-3</v>
      </c>
      <c r="C375" s="38">
        <v>7.5454436525518778E-3</v>
      </c>
      <c r="D375" s="38">
        <v>-8.6174464854599699E-3</v>
      </c>
      <c r="E375" s="38">
        <v>-2.8065018109749338E-3</v>
      </c>
      <c r="O375" s="2"/>
    </row>
    <row r="376" spans="1:15" x14ac:dyDescent="0.25">
      <c r="A376" s="4">
        <v>39624</v>
      </c>
      <c r="B376" s="38">
        <v>1.43947026149964E-2</v>
      </c>
      <c r="C376" s="38">
        <v>-1.5157699480999088E-2</v>
      </c>
      <c r="D376" s="38">
        <v>2.2112021296742217E-2</v>
      </c>
      <c r="E376" s="38">
        <v>5.8721871860234146E-3</v>
      </c>
      <c r="O376" s="2"/>
    </row>
    <row r="377" spans="1:15" x14ac:dyDescent="0.25">
      <c r="A377" s="4">
        <v>39625</v>
      </c>
      <c r="B377" s="38">
        <v>-5.3571637030426514E-2</v>
      </c>
      <c r="C377" s="38">
        <v>-3.2973079752552037E-2</v>
      </c>
      <c r="D377" s="38">
        <v>-2.1390834931787176E-2</v>
      </c>
      <c r="E377" s="38">
        <v>-2.9495867959217652E-2</v>
      </c>
      <c r="O377" s="2"/>
    </row>
    <row r="378" spans="1:15" x14ac:dyDescent="0.25">
      <c r="A378" s="4">
        <v>39626</v>
      </c>
      <c r="B378" s="38">
        <v>-1.0229186361187491E-2</v>
      </c>
      <c r="C378" s="38">
        <v>-1.7916630885396519E-2</v>
      </c>
      <c r="D378" s="38">
        <v>-4.3340458929115701E-3</v>
      </c>
      <c r="E378" s="38">
        <v>-3.6946975704648514E-3</v>
      </c>
      <c r="O378" s="2"/>
    </row>
    <row r="379" spans="1:15" x14ac:dyDescent="0.25">
      <c r="A379" s="4">
        <v>39629</v>
      </c>
      <c r="B379" s="38">
        <v>1.624078897218564E-2</v>
      </c>
      <c r="C379" s="38">
        <v>-3.4735017768416733E-2</v>
      </c>
      <c r="D379" s="38">
        <v>-4.3523126166050358E-3</v>
      </c>
      <c r="E379" s="38">
        <v>1.2708234477844611E-3</v>
      </c>
      <c r="O379" s="2"/>
    </row>
    <row r="380" spans="1:15" x14ac:dyDescent="0.25">
      <c r="A380" s="4">
        <v>39630</v>
      </c>
      <c r="B380" s="38">
        <v>1.5983106849636317E-2</v>
      </c>
      <c r="C380" s="38">
        <v>-2.1004369843740916E-2</v>
      </c>
      <c r="D380" s="38">
        <v>-2.3539204698657834E-2</v>
      </c>
      <c r="E380" s="38">
        <v>4.0234583756624644E-3</v>
      </c>
      <c r="O380" s="2"/>
    </row>
    <row r="381" spans="1:15" x14ac:dyDescent="0.25">
      <c r="A381" s="4">
        <v>39631</v>
      </c>
      <c r="B381" s="38">
        <v>-2.2748707215225667E-2</v>
      </c>
      <c r="C381" s="38">
        <v>-7.7219996102952826E-2</v>
      </c>
      <c r="D381" s="38">
        <v>-3.7540049088245681E-2</v>
      </c>
      <c r="E381" s="38">
        <v>-1.8316817173182887E-2</v>
      </c>
      <c r="O381" s="2"/>
    </row>
    <row r="382" spans="1:15" x14ac:dyDescent="0.25">
      <c r="A382" s="4">
        <v>39632</v>
      </c>
      <c r="B382" s="38">
        <v>1.4974870909958259E-2</v>
      </c>
      <c r="C382" s="38">
        <v>1.3675754439802314E-2</v>
      </c>
      <c r="D382" s="38">
        <v>3.8566894011594767E-3</v>
      </c>
      <c r="E382" s="38">
        <v>1.1129106253844811E-3</v>
      </c>
      <c r="O382" s="2"/>
    </row>
    <row r="383" spans="1:15" x14ac:dyDescent="0.25">
      <c r="A383" s="4">
        <v>39636</v>
      </c>
      <c r="B383" s="38">
        <v>7.036247513129628E-3</v>
      </c>
      <c r="C383" s="38">
        <v>1.1246082228074E-2</v>
      </c>
      <c r="D383" s="38">
        <v>1.9229395047693943E-3</v>
      </c>
      <c r="E383" s="38">
        <v>-8.4048419117961105E-3</v>
      </c>
      <c r="O383" s="2"/>
    </row>
    <row r="384" spans="1:15" x14ac:dyDescent="0.25">
      <c r="A384" s="4">
        <v>39637</v>
      </c>
      <c r="B384" s="38">
        <v>3.4811789946644293E-2</v>
      </c>
      <c r="C384" s="38">
        <v>9.184659312124463E-2</v>
      </c>
      <c r="D384" s="38">
        <v>-6.9395102699868396E-3</v>
      </c>
      <c r="E384" s="38">
        <v>1.7323142201709451E-2</v>
      </c>
      <c r="O384" s="2"/>
    </row>
    <row r="385" spans="1:15" x14ac:dyDescent="0.25">
      <c r="A385" s="4">
        <v>39638</v>
      </c>
      <c r="B385" s="38">
        <v>-3.1496916266896935E-2</v>
      </c>
      <c r="C385" s="38">
        <v>1.0150024833058321E-2</v>
      </c>
      <c r="D385" s="38">
        <v>-2.4276671790481062E-2</v>
      </c>
      <c r="E385" s="38">
        <v>-2.293215147462372E-2</v>
      </c>
      <c r="O385" s="2"/>
    </row>
    <row r="386" spans="1:15" x14ac:dyDescent="0.25">
      <c r="A386" s="4">
        <v>39639</v>
      </c>
      <c r="B386" s="38">
        <v>1.6415191359379196E-2</v>
      </c>
      <c r="C386" s="38">
        <v>-7.7691612999117157E-2</v>
      </c>
      <c r="D386" s="38">
        <v>8.6818576679802278E-3</v>
      </c>
      <c r="E386" s="38">
        <v>6.9611521727033594E-3</v>
      </c>
      <c r="O386" s="2"/>
    </row>
    <row r="387" spans="1:15" x14ac:dyDescent="0.25">
      <c r="A387" s="4">
        <v>39640</v>
      </c>
      <c r="B387" s="38">
        <v>7.2318394967031642E-4</v>
      </c>
      <c r="C387" s="38">
        <v>5.9346733027480052E-2</v>
      </c>
      <c r="D387" s="38">
        <v>-7.8892385165283772E-3</v>
      </c>
      <c r="E387" s="38">
        <v>-1.1071826692380318E-2</v>
      </c>
      <c r="O387" s="2"/>
    </row>
    <row r="388" spans="1:15" x14ac:dyDescent="0.25">
      <c r="A388" s="4">
        <v>39643</v>
      </c>
      <c r="B388" s="38">
        <v>-1.750615243652439E-2</v>
      </c>
      <c r="C388" s="38">
        <v>-4.2023557970858612E-2</v>
      </c>
      <c r="D388" s="38">
        <v>-3.9684103338319858E-3</v>
      </c>
      <c r="E388" s="38">
        <v>-9.0716296335133628E-3</v>
      </c>
      <c r="O388" s="2"/>
    </row>
    <row r="389" spans="1:15" x14ac:dyDescent="0.25">
      <c r="A389" s="4">
        <v>39644</v>
      </c>
      <c r="B389" s="38">
        <v>-1.9692130592847953E-2</v>
      </c>
      <c r="C389" s="38">
        <v>-2.1477260443321343E-3</v>
      </c>
      <c r="D389" s="38">
        <v>3.8991178077495595E-2</v>
      </c>
      <c r="E389" s="38">
        <v>-1.0940785724158429E-2</v>
      </c>
      <c r="O389" s="2"/>
    </row>
    <row r="390" spans="1:15" x14ac:dyDescent="0.25">
      <c r="A390" s="4">
        <v>39645</v>
      </c>
      <c r="B390" s="38">
        <v>3.7920944361942939E-2</v>
      </c>
      <c r="C390" s="38">
        <v>0.16606126857204823</v>
      </c>
      <c r="D390" s="38">
        <v>4.1571373999094975E-2</v>
      </c>
      <c r="E390" s="38">
        <v>2.4881539036939567E-2</v>
      </c>
      <c r="O390" s="2"/>
    </row>
    <row r="391" spans="1:15" x14ac:dyDescent="0.25">
      <c r="A391" s="4">
        <v>39646</v>
      </c>
      <c r="B391" s="38">
        <v>1.1495741455784397E-2</v>
      </c>
      <c r="C391" s="38">
        <v>0</v>
      </c>
      <c r="D391" s="38">
        <v>9.4922884915980069E-3</v>
      </c>
      <c r="E391" s="38">
        <v>1.1972701090358681E-2</v>
      </c>
      <c r="O391" s="2"/>
    </row>
    <row r="392" spans="1:15" x14ac:dyDescent="0.25">
      <c r="A392" s="4">
        <v>39647</v>
      </c>
      <c r="B392" s="38">
        <v>0</v>
      </c>
      <c r="C392" s="38">
        <v>-9.1561383561440078E-3</v>
      </c>
      <c r="D392" s="38">
        <v>-6.2215813389386344E-2</v>
      </c>
      <c r="E392" s="38">
        <v>2.8962493773286222E-4</v>
      </c>
      <c r="O392" s="2"/>
    </row>
    <row r="393" spans="1:15" x14ac:dyDescent="0.25">
      <c r="A393" s="4">
        <v>39650</v>
      </c>
      <c r="B393" s="38">
        <v>-1.1134606534970851E-2</v>
      </c>
      <c r="C393" s="38">
        <v>7.3243798525806508E-3</v>
      </c>
      <c r="D393" s="38">
        <v>-8.5433013830555713E-3</v>
      </c>
      <c r="E393" s="38">
        <v>-5.093963763222911E-4</v>
      </c>
      <c r="O393" s="2"/>
    </row>
    <row r="394" spans="1:15" x14ac:dyDescent="0.25">
      <c r="A394" s="4">
        <v>39651</v>
      </c>
      <c r="B394" s="38">
        <v>2.8834247232490735E-2</v>
      </c>
      <c r="C394" s="38">
        <v>6.3628727066072352E-2</v>
      </c>
      <c r="D394" s="38">
        <v>6.2203940324986814E-3</v>
      </c>
      <c r="E394" s="38">
        <v>1.3421954655984475E-2</v>
      </c>
      <c r="O394" s="2"/>
    </row>
    <row r="395" spans="1:15" x14ac:dyDescent="0.25">
      <c r="A395" s="4">
        <v>39652</v>
      </c>
      <c r="B395" s="38">
        <v>2.8706342786774582E-2</v>
      </c>
      <c r="C395" s="38">
        <v>3.2017211776423762E-2</v>
      </c>
      <c r="D395" s="38">
        <v>2.412550312719796E-2</v>
      </c>
      <c r="E395" s="38">
        <v>4.0530692021880149E-3</v>
      </c>
      <c r="O395" s="2"/>
    </row>
    <row r="396" spans="1:15" x14ac:dyDescent="0.25">
      <c r="A396" s="4">
        <v>39653</v>
      </c>
      <c r="B396" s="38">
        <v>-2.136639476527212E-2</v>
      </c>
      <c r="C396" s="38">
        <v>-0.16554497229238016</v>
      </c>
      <c r="D396" s="38">
        <v>-3.8177090875215827E-2</v>
      </c>
      <c r="E396" s="38">
        <v>-2.3371908391666359E-2</v>
      </c>
      <c r="O396" s="2"/>
    </row>
    <row r="397" spans="1:15" x14ac:dyDescent="0.25">
      <c r="A397" s="4">
        <v>39654</v>
      </c>
      <c r="B397" s="38">
        <v>0</v>
      </c>
      <c r="C397" s="38">
        <v>-1.1818199798915408E-2</v>
      </c>
      <c r="D397" s="38">
        <v>2.7908776231459025E-2</v>
      </c>
      <c r="E397" s="38">
        <v>4.1720005354751325E-3</v>
      </c>
      <c r="O397" s="2"/>
    </row>
    <row r="398" spans="1:15" x14ac:dyDescent="0.25">
      <c r="A398" s="4">
        <v>39657</v>
      </c>
      <c r="B398" s="38">
        <v>-3.617419525399293E-2</v>
      </c>
      <c r="C398" s="38">
        <v>-6.1239808113506058E-2</v>
      </c>
      <c r="D398" s="38">
        <v>-2.5552713507419878E-2</v>
      </c>
      <c r="E398" s="38">
        <v>-1.878003694482434E-2</v>
      </c>
      <c r="O398" s="2"/>
    </row>
    <row r="399" spans="1:15" x14ac:dyDescent="0.25">
      <c r="A399" s="4">
        <v>39658</v>
      </c>
      <c r="B399" s="38">
        <v>2.5318220373478268E-2</v>
      </c>
      <c r="C399" s="38">
        <v>5.5282845644109326E-2</v>
      </c>
      <c r="D399" s="38">
        <v>2.3639338137571478E-2</v>
      </c>
      <c r="E399" s="38">
        <v>2.3173870687198186E-2</v>
      </c>
      <c r="O399" s="2"/>
    </row>
    <row r="400" spans="1:15" x14ac:dyDescent="0.25">
      <c r="A400" s="4">
        <v>39659</v>
      </c>
      <c r="B400" s="38">
        <v>1.9871267510952889E-2</v>
      </c>
      <c r="C400" s="38">
        <v>-3.6517005578100496E-2</v>
      </c>
      <c r="D400" s="38">
        <v>4.5857767885680101E-3</v>
      </c>
      <c r="E400" s="38">
        <v>1.6601089750427043E-2</v>
      </c>
      <c r="O400" s="2"/>
    </row>
    <row r="401" spans="1:15" x14ac:dyDescent="0.25">
      <c r="A401" s="4">
        <v>39660</v>
      </c>
      <c r="B401" s="38">
        <v>-2.3751256085066921E-2</v>
      </c>
      <c r="C401" s="38">
        <v>-8.2969280507980501E-3</v>
      </c>
      <c r="D401" s="38">
        <v>-1.9635110442035159E-2</v>
      </c>
      <c r="E401" s="38">
        <v>-1.303036783438305E-2</v>
      </c>
      <c r="O401" s="2"/>
    </row>
    <row r="402" spans="1:15" x14ac:dyDescent="0.25">
      <c r="A402" s="4">
        <v>39661</v>
      </c>
      <c r="B402" s="38">
        <v>-2.8330946459682242E-3</v>
      </c>
      <c r="C402" s="38">
        <v>-3.1741380721389982E-2</v>
      </c>
      <c r="D402" s="38">
        <v>-1.0946067208143563E-2</v>
      </c>
      <c r="E402" s="38">
        <v>-5.5904863651166413E-3</v>
      </c>
      <c r="O402" s="2"/>
    </row>
    <row r="403" spans="1:15" x14ac:dyDescent="0.25">
      <c r="A403" s="4">
        <v>39664</v>
      </c>
      <c r="B403" s="38">
        <v>-1.4186621229174789E-3</v>
      </c>
      <c r="C403" s="38">
        <v>3.3822075311342535E-2</v>
      </c>
      <c r="D403" s="38">
        <v>-6.3090216009892095E-3</v>
      </c>
      <c r="E403" s="38">
        <v>-8.991157228670164E-3</v>
      </c>
      <c r="O403" s="2"/>
    </row>
    <row r="404" spans="1:15" x14ac:dyDescent="0.25">
      <c r="A404" s="4">
        <v>39665</v>
      </c>
      <c r="B404" s="38">
        <v>3.762161483720862E-2</v>
      </c>
      <c r="C404" s="38">
        <v>5.6587741030972021E-2</v>
      </c>
      <c r="D404" s="38">
        <v>3.6127519187380296E-2</v>
      </c>
      <c r="E404" s="38">
        <v>2.8410395111061033E-2</v>
      </c>
      <c r="O404" s="2"/>
    </row>
    <row r="405" spans="1:15" x14ac:dyDescent="0.25">
      <c r="A405" s="4">
        <v>39666</v>
      </c>
      <c r="B405" s="38">
        <v>-8.5820385182506752E-3</v>
      </c>
      <c r="C405" s="38">
        <v>-2.9915432209836845E-2</v>
      </c>
      <c r="D405" s="38">
        <v>3.0436028868240921E-2</v>
      </c>
      <c r="E405" s="38">
        <v>3.8068104233152443E-3</v>
      </c>
      <c r="O405" s="2"/>
    </row>
    <row r="406" spans="1:15" x14ac:dyDescent="0.25">
      <c r="A406" s="4">
        <v>39667</v>
      </c>
      <c r="B406" s="38">
        <v>-1.4939163810473024E-2</v>
      </c>
      <c r="C406" s="38">
        <v>-1.632310011728718E-2</v>
      </c>
      <c r="D406" s="38">
        <v>1.3601201512331507E-2</v>
      </c>
      <c r="E406" s="38">
        <v>-1.7998020205999297E-2</v>
      </c>
      <c r="O406" s="2"/>
    </row>
    <row r="407" spans="1:15" x14ac:dyDescent="0.25">
      <c r="A407" s="4">
        <v>39668</v>
      </c>
      <c r="B407" s="38">
        <v>3.6767250963114069E-2</v>
      </c>
      <c r="C407" s="38">
        <v>7.9084186184091909E-2</v>
      </c>
      <c r="D407" s="38">
        <v>2.6658232744757031E-2</v>
      </c>
      <c r="E407" s="38">
        <v>2.3610875408561906E-2</v>
      </c>
      <c r="O407" s="2"/>
    </row>
    <row r="408" spans="1:15" x14ac:dyDescent="0.25">
      <c r="A408" s="4">
        <v>39671</v>
      </c>
      <c r="B408" s="38">
        <v>1.0404162815540742E-2</v>
      </c>
      <c r="C408" s="38">
        <v>-1.9190070771698368E-2</v>
      </c>
      <c r="D408" s="38">
        <v>-8.2099253805515988E-3</v>
      </c>
      <c r="E408" s="38">
        <v>7.1622881302906083E-3</v>
      </c>
      <c r="O408" s="2"/>
    </row>
    <row r="409" spans="1:15" x14ac:dyDescent="0.25">
      <c r="A409" s="4">
        <v>39672</v>
      </c>
      <c r="B409" s="38">
        <v>-7.0366900730208654E-3</v>
      </c>
      <c r="C409" s="38">
        <v>5.7957870326991795E-3</v>
      </c>
      <c r="D409" s="38">
        <v>7.8545612758222066E-3</v>
      </c>
      <c r="E409" s="38">
        <v>-1.2077903739430613E-2</v>
      </c>
      <c r="O409" s="2"/>
    </row>
    <row r="410" spans="1:15" x14ac:dyDescent="0.25">
      <c r="A410" s="4">
        <v>39673</v>
      </c>
      <c r="B410" s="38">
        <v>-1.4563013708305993E-2</v>
      </c>
      <c r="C410" s="38">
        <v>-6.1584080442949156E-2</v>
      </c>
      <c r="D410" s="38">
        <v>-7.496395453030269E-3</v>
      </c>
      <c r="E410" s="38">
        <v>-2.5915031792408368E-3</v>
      </c>
      <c r="O410" s="2"/>
    </row>
    <row r="411" spans="1:15" x14ac:dyDescent="0.25">
      <c r="A411" s="4">
        <v>39674</v>
      </c>
      <c r="B411" s="38">
        <v>7.137828457356059E-3</v>
      </c>
      <c r="C411" s="38">
        <v>4.4094961909018314E-2</v>
      </c>
      <c r="D411" s="38">
        <v>0</v>
      </c>
      <c r="E411" s="38">
        <v>5.5408553407988595E-3</v>
      </c>
      <c r="O411" s="2"/>
    </row>
    <row r="412" spans="1:15" x14ac:dyDescent="0.25">
      <c r="A412" s="4">
        <v>39675</v>
      </c>
      <c r="B412" s="38">
        <v>9.4419422300584983E-3</v>
      </c>
      <c r="C412" s="38">
        <v>1.9584086922483624E-3</v>
      </c>
      <c r="D412" s="38">
        <v>-3.5889254855247152E-3</v>
      </c>
      <c r="E412" s="38">
        <v>4.1900315418609158E-3</v>
      </c>
      <c r="O412" s="2"/>
    </row>
    <row r="413" spans="1:15" x14ac:dyDescent="0.25">
      <c r="A413" s="4">
        <v>39678</v>
      </c>
      <c r="B413" s="38">
        <v>-1.5216250518243588E-2</v>
      </c>
      <c r="C413" s="38">
        <v>-4.4006764010506148E-2</v>
      </c>
      <c r="D413" s="38">
        <v>-4.3246748520718069E-3</v>
      </c>
      <c r="E413" s="38">
        <v>-1.5145377099011202E-2</v>
      </c>
      <c r="O413" s="2"/>
    </row>
    <row r="414" spans="1:15" x14ac:dyDescent="0.25">
      <c r="A414" s="4">
        <v>39679</v>
      </c>
      <c r="B414" s="38">
        <v>-2.2047922451469252E-2</v>
      </c>
      <c r="C414" s="38">
        <v>-3.5385605359309971E-2</v>
      </c>
      <c r="D414" s="38">
        <v>-9.43403646414585E-3</v>
      </c>
      <c r="E414" s="38">
        <v>-9.2699747195395879E-3</v>
      </c>
      <c r="O414" s="2"/>
    </row>
    <row r="415" spans="1:15" x14ac:dyDescent="0.25">
      <c r="A415" s="4">
        <v>39680</v>
      </c>
      <c r="B415" s="38">
        <v>-2.0916363437285547E-3</v>
      </c>
      <c r="C415" s="38">
        <v>-2.3586174188285697E-2</v>
      </c>
      <c r="D415" s="38">
        <v>-1.0985136308248494E-3</v>
      </c>
      <c r="E415" s="38">
        <v>6.2437326973488758E-3</v>
      </c>
      <c r="O415" s="2"/>
    </row>
    <row r="416" spans="1:15" x14ac:dyDescent="0.25">
      <c r="A416" s="4">
        <v>39681</v>
      </c>
      <c r="B416" s="38">
        <v>3.4853992604983041E-3</v>
      </c>
      <c r="C416" s="38">
        <v>-4.2078469256047905E-2</v>
      </c>
      <c r="D416" s="38">
        <v>-4.0389436994462801E-3</v>
      </c>
      <c r="E416" s="38">
        <v>2.5593713983011277E-3</v>
      </c>
      <c r="O416" s="2"/>
    </row>
    <row r="417" spans="1:15" x14ac:dyDescent="0.25">
      <c r="A417" s="4">
        <v>39682</v>
      </c>
      <c r="B417" s="38">
        <v>1.2786664383997908E-2</v>
      </c>
      <c r="C417" s="38">
        <v>1.1246082228074E-2</v>
      </c>
      <c r="D417" s="38">
        <v>2.3992530858076917E-2</v>
      </c>
      <c r="E417" s="38">
        <v>1.1383337443816271E-2</v>
      </c>
      <c r="O417" s="2"/>
    </row>
    <row r="418" spans="1:15" x14ac:dyDescent="0.25">
      <c r="A418" s="4">
        <v>39685</v>
      </c>
      <c r="B418" s="38">
        <v>-2.7856718186473912E-2</v>
      </c>
      <c r="C418" s="38">
        <v>-1.3521778670567006E-2</v>
      </c>
      <c r="D418" s="38">
        <v>-6.4868877695920457E-3</v>
      </c>
      <c r="E418" s="38">
        <v>-1.9814582811747555E-2</v>
      </c>
      <c r="O418" s="2"/>
    </row>
    <row r="419" spans="1:15" x14ac:dyDescent="0.25">
      <c r="A419" s="4">
        <v>39686</v>
      </c>
      <c r="B419" s="38">
        <v>-1.766745299452384E-3</v>
      </c>
      <c r="C419" s="38">
        <v>-1.3695748337400032E-2</v>
      </c>
      <c r="D419" s="38">
        <v>-1.4200114038524036E-2</v>
      </c>
      <c r="E419" s="38">
        <v>3.6863072082889622E-3</v>
      </c>
      <c r="O419" s="2"/>
    </row>
    <row r="420" spans="1:15" x14ac:dyDescent="0.25">
      <c r="A420" s="4">
        <v>39687</v>
      </c>
      <c r="B420" s="38">
        <v>-1.7716706308945642E-3</v>
      </c>
      <c r="C420" s="38">
        <v>-2.0901877284945792E-2</v>
      </c>
      <c r="D420" s="38">
        <v>1.0578650136432322E-2</v>
      </c>
      <c r="E420" s="38">
        <v>8.1260469384020345E-3</v>
      </c>
      <c r="O420" s="2"/>
    </row>
    <row r="421" spans="1:15" x14ac:dyDescent="0.25">
      <c r="A421" s="4">
        <v>39688</v>
      </c>
      <c r="B421" s="38">
        <v>2.1386660619932229E-2</v>
      </c>
      <c r="C421" s="38">
        <v>3.9132679221282843E-2</v>
      </c>
      <c r="D421" s="38">
        <v>1.369345815078118E-2</v>
      </c>
      <c r="E421" s="38">
        <v>1.4889288215311455E-2</v>
      </c>
      <c r="O421" s="2"/>
    </row>
    <row r="422" spans="1:15" x14ac:dyDescent="0.25">
      <c r="A422" s="4">
        <v>39689</v>
      </c>
      <c r="B422" s="38">
        <v>-2.56471858964115E-2</v>
      </c>
      <c r="C422" s="38">
        <v>6.7476038221935038E-3</v>
      </c>
      <c r="D422" s="38">
        <v>-2.353869363772796E-2</v>
      </c>
      <c r="E422" s="38">
        <v>-1.3768049937557385E-2</v>
      </c>
      <c r="O422" s="2"/>
    </row>
    <row r="423" spans="1:15" x14ac:dyDescent="0.25">
      <c r="A423" s="4">
        <v>39693</v>
      </c>
      <c r="B423" s="38">
        <v>1.5187152301838818E-2</v>
      </c>
      <c r="C423" s="38">
        <v>1.1145803879080034E-2</v>
      </c>
      <c r="D423" s="38">
        <v>-6.9868302078415412E-3</v>
      </c>
      <c r="E423" s="38">
        <v>-4.0649565507435877E-3</v>
      </c>
      <c r="O423" s="2"/>
    </row>
    <row r="424" spans="1:15" x14ac:dyDescent="0.25">
      <c r="A424" s="4">
        <v>39694</v>
      </c>
      <c r="B424" s="38">
        <v>1.4007720756641312E-3</v>
      </c>
      <c r="C424" s="38">
        <v>1.3213025683671706E-2</v>
      </c>
      <c r="D424" s="38">
        <v>-7.4071981177187577E-3</v>
      </c>
      <c r="E424" s="38">
        <v>-1.5292440107901395E-3</v>
      </c>
      <c r="O424" s="2"/>
    </row>
    <row r="425" spans="1:15" x14ac:dyDescent="0.25">
      <c r="A425" s="4">
        <v>39695</v>
      </c>
      <c r="B425" s="38">
        <v>-3.0925882989500813E-2</v>
      </c>
      <c r="C425" s="38">
        <v>-4.0185926750828181E-2</v>
      </c>
      <c r="D425" s="38">
        <v>-2.0658102506410488E-2</v>
      </c>
      <c r="E425" s="38">
        <v>-3.0355771526224123E-2</v>
      </c>
      <c r="O425" s="2"/>
    </row>
    <row r="426" spans="1:15" x14ac:dyDescent="0.25">
      <c r="A426" s="4">
        <v>39696</v>
      </c>
      <c r="B426" s="38">
        <v>6.4777155182546321E-3</v>
      </c>
      <c r="C426" s="38">
        <v>4.5444397669459806E-3</v>
      </c>
      <c r="D426" s="38">
        <v>-2.6924766509282518E-2</v>
      </c>
      <c r="E426" s="38">
        <v>4.4590171438090879E-3</v>
      </c>
      <c r="O426" s="2"/>
    </row>
    <row r="427" spans="1:15" x14ac:dyDescent="0.25">
      <c r="A427" s="4">
        <v>39699</v>
      </c>
      <c r="B427" s="38">
        <v>4.2485356564012026E-2</v>
      </c>
      <c r="C427" s="38">
        <v>3.1256514744382319E-2</v>
      </c>
      <c r="D427" s="38">
        <v>1.8157928162554019E-2</v>
      </c>
      <c r="E427" s="38">
        <v>2.0469011279160509E-2</v>
      </c>
      <c r="O427" s="2"/>
    </row>
    <row r="428" spans="1:15" x14ac:dyDescent="0.25">
      <c r="A428" s="4">
        <v>39700</v>
      </c>
      <c r="B428" s="38">
        <v>-3.3913764169586122E-2</v>
      </c>
      <c r="C428" s="38">
        <v>-3.3526153138477253E-2</v>
      </c>
      <c r="D428" s="38">
        <v>-7.6627922713802586E-4</v>
      </c>
      <c r="E428" s="38">
        <v>-3.4730554214006476E-2</v>
      </c>
      <c r="O428" s="2"/>
    </row>
    <row r="429" spans="1:15" x14ac:dyDescent="0.25">
      <c r="A429" s="4">
        <v>39701</v>
      </c>
      <c r="B429" s="38">
        <v>-1.0672137977423442E-3</v>
      </c>
      <c r="C429" s="38">
        <v>1.5791417064661844E-2</v>
      </c>
      <c r="D429" s="38">
        <v>1.2942590534048129E-2</v>
      </c>
      <c r="E429" s="38">
        <v>6.1842863432680917E-3</v>
      </c>
      <c r="O429" s="2"/>
    </row>
    <row r="430" spans="1:15" x14ac:dyDescent="0.25">
      <c r="A430" s="4">
        <v>39702</v>
      </c>
      <c r="B430" s="38">
        <v>2.4883961430370596E-3</v>
      </c>
      <c r="C430" s="38">
        <v>4.5909843257373788E-2</v>
      </c>
      <c r="D430" s="38">
        <v>3.3473244310188895E-2</v>
      </c>
      <c r="E430" s="38">
        <v>1.4028666088612599E-2</v>
      </c>
      <c r="O430" s="2"/>
    </row>
    <row r="431" spans="1:15" x14ac:dyDescent="0.25">
      <c r="A431" s="4">
        <v>39703</v>
      </c>
      <c r="B431" s="38">
        <v>-5.1367094502533857E-2</v>
      </c>
      <c r="C431" s="38">
        <v>4.7975013404539059E-2</v>
      </c>
      <c r="D431" s="38">
        <v>1.0189279083073878E-2</v>
      </c>
      <c r="E431" s="38">
        <v>2.1312613846787283E-3</v>
      </c>
      <c r="O431" s="2"/>
    </row>
    <row r="432" spans="1:15" x14ac:dyDescent="0.25">
      <c r="A432" s="4">
        <v>39706</v>
      </c>
      <c r="B432" s="38">
        <v>-8.3789187261196857E-2</v>
      </c>
      <c r="C432" s="38">
        <v>-3.5238932712905589E-2</v>
      </c>
      <c r="D432" s="38">
        <v>-2.9392510307715714E-2</v>
      </c>
      <c r="E432" s="38">
        <v>-4.8275080817584429E-2</v>
      </c>
      <c r="O432" s="2"/>
    </row>
    <row r="433" spans="1:15" x14ac:dyDescent="0.25">
      <c r="A433" s="4">
        <v>39707</v>
      </c>
      <c r="B433" s="38">
        <v>1.8526921447364578E-2</v>
      </c>
      <c r="C433" s="38">
        <v>6.7308253983623695E-2</v>
      </c>
      <c r="D433" s="38">
        <v>-3.1436088772619698E-2</v>
      </c>
      <c r="E433" s="38">
        <v>1.7365184669106474E-2</v>
      </c>
      <c r="O433" s="2"/>
    </row>
    <row r="434" spans="1:15" x14ac:dyDescent="0.25">
      <c r="A434" s="4">
        <v>39708</v>
      </c>
      <c r="B434" s="38">
        <v>-6.8963217308910696E-2</v>
      </c>
      <c r="C434" s="38">
        <v>-2.5979339832678121E-2</v>
      </c>
      <c r="D434" s="38">
        <v>-5.6185443390314949E-2</v>
      </c>
      <c r="E434" s="38">
        <v>-4.8255300595313515E-2</v>
      </c>
      <c r="O434" s="2"/>
    </row>
    <row r="435" spans="1:15" x14ac:dyDescent="0.25">
      <c r="A435" s="4">
        <v>39709</v>
      </c>
      <c r="B435" s="38">
        <v>7.0557797693491422E-2</v>
      </c>
      <c r="C435" s="38">
        <v>6.6564675413677207E-2</v>
      </c>
      <c r="D435" s="38">
        <v>2.7695843912490803E-2</v>
      </c>
      <c r="E435" s="38">
        <v>4.2742818822448785E-2</v>
      </c>
      <c r="O435" s="2"/>
    </row>
    <row r="436" spans="1:15" x14ac:dyDescent="0.25">
      <c r="A436" s="4">
        <v>39710</v>
      </c>
      <c r="B436" s="38">
        <v>7.1222365897485831E-2</v>
      </c>
      <c r="C436" s="38">
        <v>1.891705158537003E-3</v>
      </c>
      <c r="D436" s="38">
        <v>-3.9668808462830453E-3</v>
      </c>
      <c r="E436" s="38">
        <v>3.9458465654049035E-2</v>
      </c>
      <c r="O436" s="2"/>
    </row>
    <row r="437" spans="1:15" x14ac:dyDescent="0.25">
      <c r="A437" s="4">
        <v>39713</v>
      </c>
      <c r="B437" s="38">
        <v>-1.7812393308348256E-2</v>
      </c>
      <c r="C437" s="38">
        <v>-6.6434600717864195E-2</v>
      </c>
      <c r="D437" s="38">
        <v>9.4940801806226629E-3</v>
      </c>
      <c r="E437" s="38">
        <v>-3.8939079556726451E-2</v>
      </c>
      <c r="O437" s="2"/>
    </row>
    <row r="438" spans="1:15" x14ac:dyDescent="0.25">
      <c r="A438" s="4">
        <v>39714</v>
      </c>
      <c r="B438" s="38">
        <v>-4.6976593687610459E-2</v>
      </c>
      <c r="C438" s="38">
        <v>-1.8344879971637182E-2</v>
      </c>
      <c r="D438" s="38">
        <v>1.573190046524702E-3</v>
      </c>
      <c r="E438" s="38">
        <v>-1.5737065377946398E-2</v>
      </c>
      <c r="O438" s="2"/>
    </row>
    <row r="439" spans="1:15" x14ac:dyDescent="0.25">
      <c r="A439" s="4">
        <v>39715</v>
      </c>
      <c r="B439" s="38">
        <v>-1.4533745379745061E-2</v>
      </c>
      <c r="C439" s="38">
        <v>3.4373629919792231E-2</v>
      </c>
      <c r="D439" s="38">
        <v>1.0946125277769669E-2</v>
      </c>
      <c r="E439" s="38">
        <v>-1.9694660033101833E-3</v>
      </c>
      <c r="O439" s="2"/>
    </row>
    <row r="440" spans="1:15" x14ac:dyDescent="0.25">
      <c r="A440" s="4">
        <v>39716</v>
      </c>
      <c r="B440" s="38">
        <v>4.3372949628526038E-2</v>
      </c>
      <c r="C440" s="38">
        <v>-9.9878208552235479E-3</v>
      </c>
      <c r="D440" s="38">
        <v>3.4018176507247977E-2</v>
      </c>
      <c r="E440" s="38">
        <v>1.9465245638923125E-2</v>
      </c>
      <c r="O440" s="2"/>
    </row>
    <row r="441" spans="1:15" x14ac:dyDescent="0.25">
      <c r="A441" s="4">
        <v>39717</v>
      </c>
      <c r="B441" s="38">
        <v>-1.6887049744786459E-2</v>
      </c>
      <c r="C441" s="38">
        <v>-3.4735017768416733E-2</v>
      </c>
      <c r="D441" s="38">
        <v>2.9256338104642933E-2</v>
      </c>
      <c r="E441" s="38">
        <v>3.389368915860877E-3</v>
      </c>
      <c r="O441" s="2"/>
    </row>
    <row r="442" spans="1:15" x14ac:dyDescent="0.25">
      <c r="A442" s="4">
        <v>39720</v>
      </c>
      <c r="B442" s="38">
        <v>-8.8993237416186394E-2</v>
      </c>
      <c r="C442" s="38">
        <v>-0.14278191195622267</v>
      </c>
      <c r="D442" s="38">
        <v>-9.1267237368036241E-2</v>
      </c>
      <c r="E442" s="38">
        <v>-9.1956972681643226E-2</v>
      </c>
      <c r="O442" s="2"/>
    </row>
    <row r="443" spans="1:15" x14ac:dyDescent="0.25">
      <c r="A443" s="4">
        <v>39721</v>
      </c>
      <c r="B443" s="38">
        <v>9.8846370727953173E-2</v>
      </c>
      <c r="C443" s="38">
        <v>0.22074551137574322</v>
      </c>
      <c r="D443" s="38">
        <v>6.501298764307574E-2</v>
      </c>
      <c r="E443" s="38">
        <v>5.2791842525310245E-2</v>
      </c>
      <c r="O443" s="2"/>
    </row>
    <row r="444" spans="1:15" x14ac:dyDescent="0.25">
      <c r="A444" s="4">
        <v>39722</v>
      </c>
      <c r="B444" s="38">
        <v>-4.0004692763244275E-2</v>
      </c>
      <c r="C444" s="38">
        <v>-0.13353139262452274</v>
      </c>
      <c r="D444" s="38">
        <v>-7.8988176959252053E-3</v>
      </c>
      <c r="E444" s="38">
        <v>-4.4041312740497156E-3</v>
      </c>
      <c r="O444" s="2"/>
    </row>
    <row r="445" spans="1:15" x14ac:dyDescent="0.25">
      <c r="A445" s="4">
        <v>39723</v>
      </c>
      <c r="B445" s="38">
        <v>-0.10083727902312983</v>
      </c>
      <c r="C445" s="38">
        <v>-4.4952263081782323E-2</v>
      </c>
      <c r="D445" s="38">
        <v>-8.7239204239571069E-3</v>
      </c>
      <c r="E445" s="38">
        <v>-4.0951054717122869E-2</v>
      </c>
      <c r="O445" s="2"/>
    </row>
    <row r="446" spans="1:15" x14ac:dyDescent="0.25">
      <c r="A446" s="4">
        <v>39724</v>
      </c>
      <c r="B446" s="38">
        <v>-2.653364057039715E-2</v>
      </c>
      <c r="C446" s="38">
        <v>-7.1454328568978973E-2</v>
      </c>
      <c r="D446" s="38">
        <v>2.6628738007604723E-3</v>
      </c>
      <c r="E446" s="38">
        <v>-1.3577622197509348E-2</v>
      </c>
      <c r="O446" s="2"/>
    </row>
    <row r="447" spans="1:15" x14ac:dyDescent="0.25">
      <c r="A447" s="4">
        <v>39727</v>
      </c>
      <c r="B447" s="38">
        <v>-8.8462483418777476E-3</v>
      </c>
      <c r="C447" s="38">
        <v>-9.3094595964704124E-2</v>
      </c>
      <c r="D447" s="38">
        <v>-5.5059736002061835E-2</v>
      </c>
      <c r="E447" s="38">
        <v>-3.9264249097053533E-2</v>
      </c>
      <c r="O447" s="2"/>
    </row>
    <row r="448" spans="1:15" x14ac:dyDescent="0.25">
      <c r="A448" s="4">
        <v>39728</v>
      </c>
      <c r="B448" s="38">
        <v>-5.1836615629039393E-2</v>
      </c>
      <c r="C448" s="38">
        <v>-0.23403356301679645</v>
      </c>
      <c r="D448" s="38">
        <v>-6.9824531470511736E-2</v>
      </c>
      <c r="E448" s="38">
        <v>-5.9098604936199783E-2</v>
      </c>
      <c r="O448" s="2"/>
    </row>
    <row r="449" spans="1:15" x14ac:dyDescent="0.25">
      <c r="A449" s="4">
        <v>39729</v>
      </c>
      <c r="B449" s="38">
        <v>1.7095395924692482E-2</v>
      </c>
      <c r="C449" s="38">
        <v>-9.327151215613716E-2</v>
      </c>
      <c r="D449" s="38">
        <v>-9.5156835741220351E-3</v>
      </c>
      <c r="E449" s="38">
        <v>-1.0853971309811956E-2</v>
      </c>
      <c r="O449" s="2"/>
    </row>
    <row r="450" spans="1:15" x14ac:dyDescent="0.25">
      <c r="A450" s="4">
        <v>39730</v>
      </c>
      <c r="B450" s="38">
        <v>-8.2748801759849028E-2</v>
      </c>
      <c r="C450" s="38">
        <v>-0.24594355849845803</v>
      </c>
      <c r="D450" s="38">
        <v>-3.1342831248455334E-2</v>
      </c>
      <c r="E450" s="38">
        <v>-7.9212547396464592E-2</v>
      </c>
      <c r="O450" s="2"/>
    </row>
    <row r="451" spans="1:15" x14ac:dyDescent="0.25">
      <c r="A451" s="4">
        <v>39731</v>
      </c>
      <c r="B451" s="38">
        <v>0.12308695940351978</v>
      </c>
      <c r="C451" s="38">
        <v>-4.4247364552025943E-2</v>
      </c>
      <c r="D451" s="38">
        <v>-3.6532920025136514E-2</v>
      </c>
      <c r="E451" s="38">
        <v>-1.173683406054271E-2</v>
      </c>
      <c r="O451" s="2"/>
    </row>
    <row r="452" spans="1:15" x14ac:dyDescent="0.25">
      <c r="A452" s="4">
        <v>39734</v>
      </c>
      <c r="B452" s="38">
        <v>-2.3530108848290879E-2</v>
      </c>
      <c r="C452" s="38">
        <v>0.18316268163041546</v>
      </c>
      <c r="D452" s="38">
        <v>0.17062545715633112</v>
      </c>
      <c r="E452" s="38">
        <v>0.10958183780015961</v>
      </c>
      <c r="O452" s="2"/>
    </row>
    <row r="453" spans="1:15" x14ac:dyDescent="0.25">
      <c r="A453" s="4">
        <v>39735</v>
      </c>
      <c r="B453" s="38">
        <v>-7.1695713024158246E-3</v>
      </c>
      <c r="C453" s="38">
        <v>2.4789079940920094E-2</v>
      </c>
      <c r="D453" s="38">
        <v>-5.6467069701085296E-2</v>
      </c>
      <c r="E453" s="38">
        <v>-5.3294427030542019E-3</v>
      </c>
      <c r="O453" s="2"/>
    </row>
    <row r="454" spans="1:15" x14ac:dyDescent="0.25">
      <c r="A454" s="4">
        <v>39736</v>
      </c>
      <c r="B454" s="38">
        <v>-7.9841588698164684E-2</v>
      </c>
      <c r="C454" s="38">
        <v>-6.3164409265700106E-2</v>
      </c>
      <c r="D454" s="38">
        <v>-6.1610680470902013E-2</v>
      </c>
      <c r="E454" s="38">
        <v>-9.4595437269289137E-2</v>
      </c>
      <c r="O454" s="2"/>
    </row>
    <row r="455" spans="1:15" x14ac:dyDescent="0.25">
      <c r="A455" s="4">
        <v>39737</v>
      </c>
      <c r="B455" s="38">
        <v>3.2705487532031931E-2</v>
      </c>
      <c r="C455" s="38">
        <v>-1.3126163163469633E-2</v>
      </c>
      <c r="D455" s="38">
        <v>6.5338212598493137E-2</v>
      </c>
      <c r="E455" s="38">
        <v>4.166383242273982E-2</v>
      </c>
      <c r="O455" s="2"/>
    </row>
    <row r="456" spans="1:15" x14ac:dyDescent="0.25">
      <c r="A456" s="4">
        <v>39738</v>
      </c>
      <c r="B456" s="38">
        <v>-1.315786761656761E-2</v>
      </c>
      <c r="C456" s="38">
        <v>6.8095634175853528E-2</v>
      </c>
      <c r="D456" s="38">
        <v>-1.080640994243213E-2</v>
      </c>
      <c r="E456" s="38">
        <v>-6.2155056569760192E-3</v>
      </c>
      <c r="O456" s="2"/>
    </row>
    <row r="457" spans="1:15" x14ac:dyDescent="0.25">
      <c r="A457" s="4">
        <v>39741</v>
      </c>
      <c r="B457" s="38">
        <v>2.5647214304982974E-2</v>
      </c>
      <c r="C457" s="38">
        <v>-4.2013374101089865E-2</v>
      </c>
      <c r="D457" s="38">
        <v>3.2479513973577435E-2</v>
      </c>
      <c r="E457" s="38">
        <v>4.6581110213856865E-2</v>
      </c>
      <c r="O457" s="2"/>
    </row>
    <row r="458" spans="1:15" x14ac:dyDescent="0.25">
      <c r="A458" s="4">
        <v>39742</v>
      </c>
      <c r="B458" s="38">
        <v>1.0374102061296731E-2</v>
      </c>
      <c r="C458" s="38">
        <v>-7.1146679682905445E-2</v>
      </c>
      <c r="D458" s="38">
        <v>-5.6587337062434177E-2</v>
      </c>
      <c r="E458" s="38">
        <v>-3.1274722622666826E-2</v>
      </c>
      <c r="O458" s="2"/>
    </row>
    <row r="459" spans="1:15" x14ac:dyDescent="0.25">
      <c r="A459" s="4">
        <v>39743</v>
      </c>
      <c r="B459" s="38">
        <v>-7.0749563160781972E-2</v>
      </c>
      <c r="C459" s="38">
        <v>-3.2782220139243388E-2</v>
      </c>
      <c r="D459" s="38">
        <v>-8.1577547164715547E-2</v>
      </c>
      <c r="E459" s="38">
        <v>-6.2739377798489121E-2</v>
      </c>
      <c r="O459" s="2"/>
    </row>
    <row r="460" spans="1:15" x14ac:dyDescent="0.25">
      <c r="A460" s="4">
        <v>39744</v>
      </c>
      <c r="B460" s="38">
        <v>-8.4744919936255783E-3</v>
      </c>
      <c r="C460" s="38">
        <v>-4.8803126779960605E-2</v>
      </c>
      <c r="D460" s="38">
        <v>3.6035578343633377E-2</v>
      </c>
      <c r="E460" s="38">
        <v>1.2584276812269589E-2</v>
      </c>
      <c r="O460" s="2"/>
    </row>
    <row r="461" spans="1:15" x14ac:dyDescent="0.25">
      <c r="A461" s="4">
        <v>39745</v>
      </c>
      <c r="B461" s="38">
        <v>-5.2974973293961856E-2</v>
      </c>
      <c r="C461" s="38">
        <v>4.9864334374859565E-3</v>
      </c>
      <c r="D461" s="38">
        <v>-1.6260358129664476E-2</v>
      </c>
      <c r="E461" s="38">
        <v>-3.5114697012126966E-2</v>
      </c>
      <c r="O461" s="2"/>
    </row>
    <row r="462" spans="1:15" x14ac:dyDescent="0.25">
      <c r="A462" s="4">
        <v>39748</v>
      </c>
      <c r="B462" s="38">
        <v>-5.6242245816051214E-3</v>
      </c>
      <c r="C462" s="38">
        <v>9.8988875829542772E-3</v>
      </c>
      <c r="D462" s="38">
        <v>-3.6165227770087544E-2</v>
      </c>
      <c r="E462" s="38">
        <v>-3.2278995557108343E-2</v>
      </c>
      <c r="O462" s="2"/>
    </row>
    <row r="463" spans="1:15" x14ac:dyDescent="0.25">
      <c r="A463" s="4">
        <v>39749</v>
      </c>
      <c r="B463" s="38">
        <v>9.4644561117540466E-2</v>
      </c>
      <c r="C463" s="38">
        <v>5.7442822170966856E-2</v>
      </c>
      <c r="D463" s="38">
        <v>8.677502675921181E-2</v>
      </c>
      <c r="E463" s="38">
        <v>0.10245531348336601</v>
      </c>
      <c r="O463" s="2"/>
    </row>
    <row r="464" spans="1:15" x14ac:dyDescent="0.25">
      <c r="A464" s="4">
        <v>39750</v>
      </c>
      <c r="B464" s="38">
        <v>-1.4992287318873601E-2</v>
      </c>
      <c r="C464" s="38">
        <v>4.6393138032570988E-3</v>
      </c>
      <c r="D464" s="38">
        <v>-4.3379026878389536E-3</v>
      </c>
      <c r="E464" s="38">
        <v>-1.0990481510854961E-2</v>
      </c>
      <c r="O464" s="2"/>
    </row>
    <row r="465" spans="1:15" x14ac:dyDescent="0.25">
      <c r="A465" s="4">
        <v>39751</v>
      </c>
      <c r="B465" s="38">
        <v>7.7833142231130362E-3</v>
      </c>
      <c r="C465" s="38">
        <v>5.4076869100358201E-2</v>
      </c>
      <c r="D465" s="38">
        <v>-1.6218482982650915E-2</v>
      </c>
      <c r="E465" s="38">
        <v>2.5657926228674764E-2</v>
      </c>
      <c r="O465" s="2"/>
    </row>
    <row r="466" spans="1:15" x14ac:dyDescent="0.25">
      <c r="A466" s="4">
        <v>39752</v>
      </c>
      <c r="B466" s="38">
        <v>8.2345970747333668E-3</v>
      </c>
      <c r="C466" s="38">
        <v>-4.028668583691844E-2</v>
      </c>
      <c r="D466" s="38">
        <v>-1.334532526041309E-2</v>
      </c>
      <c r="E466" s="38">
        <v>1.5249890548895634E-2</v>
      </c>
      <c r="O466" s="2"/>
    </row>
    <row r="467" spans="1:15" x14ac:dyDescent="0.25">
      <c r="A467" s="4">
        <v>39755</v>
      </c>
      <c r="B467" s="38">
        <v>-1.0823175580927439E-2</v>
      </c>
      <c r="C467" s="38">
        <v>-2.7773197960714171E-2</v>
      </c>
      <c r="D467" s="38">
        <v>1.290389485189334E-2</v>
      </c>
      <c r="E467" s="38">
        <v>-2.5212379051160077E-3</v>
      </c>
      <c r="O467" s="2"/>
    </row>
    <row r="468" spans="1:15" x14ac:dyDescent="0.25">
      <c r="A468" s="4">
        <v>39756</v>
      </c>
      <c r="B468" s="38">
        <v>7.3404645762182918E-2</v>
      </c>
      <c r="C468" s="38">
        <v>1.3983014697274383E-2</v>
      </c>
      <c r="D468" s="38">
        <v>3.9441675927505991E-2</v>
      </c>
      <c r="E468" s="38">
        <v>4.00255145309888E-2</v>
      </c>
      <c r="O468" s="2"/>
    </row>
    <row r="469" spans="1:15" x14ac:dyDescent="0.25">
      <c r="A469" s="4">
        <v>39757</v>
      </c>
      <c r="B469" s="38">
        <v>-4.1282842514856789E-2</v>
      </c>
      <c r="C469" s="38">
        <v>-3.2936481301488754E-2</v>
      </c>
      <c r="D469" s="38">
        <v>-6.3604232798114002E-2</v>
      </c>
      <c r="E469" s="38">
        <v>-5.3514927709626445E-2</v>
      </c>
      <c r="O469" s="2"/>
    </row>
    <row r="470" spans="1:15" x14ac:dyDescent="0.25">
      <c r="A470" s="4">
        <v>39758</v>
      </c>
      <c r="B470" s="38">
        <v>-8.3141616657013126E-2</v>
      </c>
      <c r="C470" s="38">
        <v>-5.4079061825361076E-2</v>
      </c>
      <c r="D470" s="38">
        <v>-5.5880543836564545E-2</v>
      </c>
      <c r="E470" s="38">
        <v>-5.1286043030122283E-2</v>
      </c>
      <c r="O470" s="2"/>
    </row>
    <row r="471" spans="1:15" x14ac:dyDescent="0.25">
      <c r="A471" s="4">
        <v>39759</v>
      </c>
      <c r="B471" s="38">
        <v>2.7958358246653311E-2</v>
      </c>
      <c r="C471" s="38">
        <v>1.9996211808063033E-2</v>
      </c>
      <c r="D471" s="38">
        <v>2.9261758196255983E-2</v>
      </c>
      <c r="E471" s="38">
        <v>2.879395199144941E-2</v>
      </c>
      <c r="O471" s="2"/>
    </row>
    <row r="472" spans="1:15" x14ac:dyDescent="0.25">
      <c r="A472" s="4">
        <v>39762</v>
      </c>
      <c r="B472" s="38">
        <v>-2.197991074512767E-2</v>
      </c>
      <c r="C472" s="38">
        <v>-4.5567225327688907E-2</v>
      </c>
      <c r="D472" s="38">
        <v>-9.3467064583202166E-3</v>
      </c>
      <c r="E472" s="38">
        <v>-1.2606726830131611E-2</v>
      </c>
      <c r="O472" s="2"/>
    </row>
    <row r="473" spans="1:15" x14ac:dyDescent="0.25">
      <c r="A473" s="4">
        <v>39763</v>
      </c>
      <c r="B473" s="38">
        <v>-3.5303736236176567E-2</v>
      </c>
      <c r="C473" s="38">
        <v>-6.9744165672273956E-2</v>
      </c>
      <c r="D473" s="38">
        <v>-4.7053512766900866E-3</v>
      </c>
      <c r="E473" s="38">
        <v>-2.2276125011486882E-2</v>
      </c>
      <c r="O473" s="2"/>
    </row>
    <row r="474" spans="1:15" x14ac:dyDescent="0.25">
      <c r="A474" s="4">
        <v>39764</v>
      </c>
      <c r="B474" s="38">
        <v>-8.9207230341302637E-2</v>
      </c>
      <c r="C474" s="38">
        <v>2.2001023385388018E-2</v>
      </c>
      <c r="D474" s="38">
        <v>-4.3380453903068328E-2</v>
      </c>
      <c r="E474" s="38">
        <v>-5.2836987457519316E-2</v>
      </c>
      <c r="O474" s="2"/>
    </row>
    <row r="475" spans="1:15" x14ac:dyDescent="0.25">
      <c r="A475" s="4">
        <v>39765</v>
      </c>
      <c r="B475" s="38">
        <v>3.4390471318640842E-2</v>
      </c>
      <c r="C475" s="38">
        <v>3.208066972774689E-2</v>
      </c>
      <c r="D475" s="38">
        <v>4.5736283270413763E-2</v>
      </c>
      <c r="E475" s="38">
        <v>6.7048827739125183E-2</v>
      </c>
      <c r="O475" s="2"/>
    </row>
    <row r="476" spans="1:15" x14ac:dyDescent="0.25">
      <c r="A476" s="4">
        <v>39766</v>
      </c>
      <c r="B476" s="38">
        <v>-5.110523149889161E-2</v>
      </c>
      <c r="C476" s="38">
        <v>-5.4081693113134877E-2</v>
      </c>
      <c r="D476" s="38">
        <v>-5.7628995015919844E-2</v>
      </c>
      <c r="E476" s="38">
        <v>-4.2412495726207165E-2</v>
      </c>
      <c r="O476" s="2"/>
    </row>
    <row r="477" spans="1:15" x14ac:dyDescent="0.25">
      <c r="A477" s="4">
        <v>39769</v>
      </c>
      <c r="B477" s="38">
        <v>5.6006124525375756E-3</v>
      </c>
      <c r="C477" s="38">
        <v>-4.5452142798717211E-2</v>
      </c>
      <c r="D477" s="38">
        <v>-3.7587383600629382E-2</v>
      </c>
      <c r="E477" s="38">
        <v>-2.6109782682496308E-2</v>
      </c>
      <c r="O477" s="2"/>
    </row>
    <row r="478" spans="1:15" x14ac:dyDescent="0.25">
      <c r="A478" s="4">
        <v>39770</v>
      </c>
      <c r="B478" s="38">
        <v>-3.1068845389176747E-3</v>
      </c>
      <c r="C478" s="38">
        <v>-2.3525016411446522E-2</v>
      </c>
      <c r="D478" s="38">
        <v>2.2012573737576147E-2</v>
      </c>
      <c r="E478" s="38">
        <v>9.9783670681152393E-3</v>
      </c>
      <c r="O478" s="2"/>
    </row>
    <row r="479" spans="1:15" x14ac:dyDescent="0.25">
      <c r="A479" s="4">
        <v>39771</v>
      </c>
      <c r="B479" s="38">
        <v>-0.10563728964034164</v>
      </c>
      <c r="C479" s="38">
        <v>-0.2876820724517809</v>
      </c>
      <c r="D479" s="38">
        <v>-7.0194716840730892E-2</v>
      </c>
      <c r="E479" s="38">
        <v>-6.2989761395909796E-2</v>
      </c>
      <c r="O479" s="2"/>
    </row>
    <row r="480" spans="1:15" x14ac:dyDescent="0.25">
      <c r="A480" s="4">
        <v>39772</v>
      </c>
      <c r="B480" s="38">
        <v>-0.11812911089347096</v>
      </c>
      <c r="C480" s="38">
        <v>9.8169983706759556E-2</v>
      </c>
      <c r="D480" s="38">
        <v>-4.2440454784946881E-2</v>
      </c>
      <c r="E480" s="38">
        <v>-6.9437202461145958E-2</v>
      </c>
      <c r="O480" s="2"/>
    </row>
    <row r="481" spans="1:15" x14ac:dyDescent="0.25">
      <c r="A481" s="4">
        <v>39773</v>
      </c>
      <c r="B481" s="38">
        <v>8.8633057739418847E-2</v>
      </c>
      <c r="C481" s="38">
        <v>2.8399332091834591E-2</v>
      </c>
      <c r="D481" s="38">
        <v>0.11568874086318801</v>
      </c>
      <c r="E481" s="38">
        <v>6.1539205788384545E-2</v>
      </c>
      <c r="O481" s="2"/>
    </row>
    <row r="482" spans="1:15" x14ac:dyDescent="0.25">
      <c r="A482" s="4">
        <v>39776</v>
      </c>
      <c r="B482" s="38">
        <v>8.4037478239000735E-2</v>
      </c>
      <c r="C482" s="38">
        <v>8.6991187351239924E-2</v>
      </c>
      <c r="D482" s="38">
        <v>5.0047207702876802E-2</v>
      </c>
      <c r="E482" s="38">
        <v>6.2734389583143479E-2</v>
      </c>
      <c r="O482" s="2"/>
    </row>
    <row r="483" spans="1:15" x14ac:dyDescent="0.25">
      <c r="A483" s="4">
        <v>39777</v>
      </c>
      <c r="B483" s="38">
        <v>3.2875433219874801E-2</v>
      </c>
      <c r="C483" s="38">
        <v>6.2148217796985879E-2</v>
      </c>
      <c r="D483" s="38">
        <v>-3.4417962419599116E-2</v>
      </c>
      <c r="E483" s="38">
        <v>6.6851315594633641E-3</v>
      </c>
      <c r="O483" s="2"/>
    </row>
    <row r="484" spans="1:15" x14ac:dyDescent="0.25">
      <c r="A484" s="4">
        <v>39778</v>
      </c>
      <c r="B484" s="38">
        <v>2.6280817190224032E-2</v>
      </c>
      <c r="C484" s="38">
        <v>0.25864191923061725</v>
      </c>
      <c r="D484" s="38">
        <v>2.4704936943411263E-2</v>
      </c>
      <c r="E484" s="38">
        <v>3.5098593623002078E-2</v>
      </c>
      <c r="O484" s="2"/>
    </row>
    <row r="485" spans="1:15" x14ac:dyDescent="0.25">
      <c r="A485" s="4">
        <v>39780</v>
      </c>
      <c r="B485" s="38">
        <v>5.8772031338306954E-2</v>
      </c>
      <c r="C485" s="38">
        <v>0.22406393794153842</v>
      </c>
      <c r="D485" s="38">
        <v>-1.3264919262056033E-2</v>
      </c>
      <c r="E485" s="38">
        <v>9.6311174368176461E-3</v>
      </c>
      <c r="O485" s="2"/>
    </row>
    <row r="486" spans="1:15" x14ac:dyDescent="0.25">
      <c r="A486" s="4">
        <v>39783</v>
      </c>
      <c r="B486" s="38">
        <v>-0.1023235379787408</v>
      </c>
      <c r="C486" s="38">
        <v>-5.343571264881572E-2</v>
      </c>
      <c r="D486" s="38">
        <v>-8.2973662688776567E-2</v>
      </c>
      <c r="E486" s="38">
        <v>-9.3469323331626511E-2</v>
      </c>
      <c r="O486" s="2"/>
    </row>
    <row r="487" spans="1:15" x14ac:dyDescent="0.25">
      <c r="A487" s="4">
        <v>39784</v>
      </c>
      <c r="B487" s="38">
        <v>0.1276263844005617</v>
      </c>
      <c r="C487" s="38">
        <v>5.7163805265533163E-2</v>
      </c>
      <c r="D487" s="38">
        <v>2.860445043086066E-2</v>
      </c>
      <c r="E487" s="38">
        <v>3.9238630907558435E-2</v>
      </c>
      <c r="O487" s="2"/>
    </row>
    <row r="488" spans="1:15" x14ac:dyDescent="0.25">
      <c r="A488" s="4">
        <v>39785</v>
      </c>
      <c r="B488" s="38">
        <v>2.9100653245276296E-2</v>
      </c>
      <c r="C488" s="38">
        <v>5.4054679066967634E-2</v>
      </c>
      <c r="D488" s="38">
        <v>3.6908252665137344E-2</v>
      </c>
      <c r="E488" s="38">
        <v>2.604232681107994E-2</v>
      </c>
      <c r="O488" s="2"/>
    </row>
    <row r="489" spans="1:15" x14ac:dyDescent="0.25">
      <c r="A489" s="4">
        <v>39786</v>
      </c>
      <c r="B489" s="38">
        <v>-3.2513572320080744E-2</v>
      </c>
      <c r="C489" s="38">
        <v>-6.8995352380966421E-2</v>
      </c>
      <c r="D489" s="38">
        <v>-3.8999868556859343E-2</v>
      </c>
      <c r="E489" s="38">
        <v>-2.9705981317281544E-2</v>
      </c>
      <c r="O489" s="2"/>
    </row>
    <row r="490" spans="1:15" x14ac:dyDescent="0.25">
      <c r="A490" s="4">
        <v>39787</v>
      </c>
      <c r="B490" s="38">
        <v>1.6949294304648119E-2</v>
      </c>
      <c r="C490" s="38">
        <v>2.2319028401494773E-2</v>
      </c>
      <c r="D490" s="38">
        <v>3.899986855685926E-2</v>
      </c>
      <c r="E490" s="38">
        <v>3.5868449822256877E-2</v>
      </c>
      <c r="O490" s="2"/>
    </row>
    <row r="491" spans="1:15" x14ac:dyDescent="0.25">
      <c r="A491" s="4">
        <v>39790</v>
      </c>
      <c r="B491" s="38">
        <v>5.6100137364344362E-2</v>
      </c>
      <c r="C491" s="38">
        <v>0.21724156813755521</v>
      </c>
      <c r="D491" s="38">
        <v>5.5787460246030367E-2</v>
      </c>
      <c r="E491" s="38">
        <v>3.7842504070255363E-2</v>
      </c>
      <c r="O491" s="2"/>
    </row>
    <row r="492" spans="1:15" x14ac:dyDescent="0.25">
      <c r="A492" s="4">
        <v>39791</v>
      </c>
      <c r="B492" s="38">
        <v>-6.0027945123589881E-2</v>
      </c>
      <c r="C492" s="38">
        <v>-4.5398015039117154E-2</v>
      </c>
      <c r="D492" s="38">
        <v>-1.9707766062014753E-2</v>
      </c>
      <c r="E492" s="38">
        <v>-2.3357067746897404E-2</v>
      </c>
      <c r="O492" s="2"/>
    </row>
    <row r="493" spans="1:15" x14ac:dyDescent="0.25">
      <c r="A493" s="4">
        <v>39792</v>
      </c>
      <c r="B493" s="38">
        <v>1.2297321072807153E-2</v>
      </c>
      <c r="C493" s="38">
        <v>6.1714446672533479E-3</v>
      </c>
      <c r="D493" s="38">
        <v>4.8507639321553888E-4</v>
      </c>
      <c r="E493" s="38">
        <v>1.1926798013659652E-2</v>
      </c>
      <c r="O493" s="2"/>
    </row>
    <row r="494" spans="1:15" x14ac:dyDescent="0.25">
      <c r="A494" s="4">
        <v>39793</v>
      </c>
      <c r="B494" s="38">
        <v>-5.4222093139641957E-2</v>
      </c>
      <c r="C494" s="38">
        <v>-0.11395082351425928</v>
      </c>
      <c r="D494" s="38">
        <v>-5.7928846096397535E-2</v>
      </c>
      <c r="E494" s="38">
        <v>-2.8661697834852874E-2</v>
      </c>
      <c r="O494" s="2"/>
    </row>
    <row r="495" spans="1:15" x14ac:dyDescent="0.25">
      <c r="A495" s="4">
        <v>39794</v>
      </c>
      <c r="B495" s="38">
        <v>3.5128274737173571E-3</v>
      </c>
      <c r="C495" s="38">
        <v>4.7152841642824975E-2</v>
      </c>
      <c r="D495" s="38">
        <v>-4.6386093679689436E-3</v>
      </c>
      <c r="E495" s="38">
        <v>7.0092998253900212E-3</v>
      </c>
      <c r="O495" s="2"/>
    </row>
    <row r="496" spans="1:15" x14ac:dyDescent="0.25">
      <c r="A496" s="4">
        <v>39797</v>
      </c>
      <c r="B496" s="38">
        <v>-9.3951019833110206E-3</v>
      </c>
      <c r="C496" s="38">
        <v>4.502921069085402E-2</v>
      </c>
      <c r="D496" s="38">
        <v>-1.6666358906107015E-2</v>
      </c>
      <c r="E496" s="38">
        <v>-1.2719700883086608E-2</v>
      </c>
      <c r="O496" s="2"/>
    </row>
    <row r="497" spans="1:15" x14ac:dyDescent="0.25">
      <c r="A497" s="4">
        <v>39798</v>
      </c>
      <c r="B497" s="38">
        <v>5.565009188984623E-2</v>
      </c>
      <c r="C497" s="38">
        <v>-1.5844462863568668E-2</v>
      </c>
      <c r="D497" s="38">
        <v>5.4674892730333546E-2</v>
      </c>
      <c r="E497" s="38">
        <v>5.008593743252452E-2</v>
      </c>
      <c r="O497" s="2"/>
    </row>
    <row r="498" spans="1:15" x14ac:dyDescent="0.25">
      <c r="A498" s="4">
        <v>39799</v>
      </c>
      <c r="B498" s="38">
        <v>-3.0023008875098046E-2</v>
      </c>
      <c r="C498" s="38">
        <v>3.1890399923363874E-3</v>
      </c>
      <c r="D498" s="38">
        <v>-2.2631249492097251E-2</v>
      </c>
      <c r="E498" s="38">
        <v>-9.5830855825033995E-3</v>
      </c>
      <c r="O498" s="2"/>
    </row>
    <row r="499" spans="1:15" x14ac:dyDescent="0.25">
      <c r="A499" s="4">
        <v>39800</v>
      </c>
      <c r="B499" s="38">
        <v>-8.580988624254017E-2</v>
      </c>
      <c r="C499" s="38">
        <v>-0.10042862690880391</v>
      </c>
      <c r="D499" s="38">
        <v>-1.8480983571474631E-2</v>
      </c>
      <c r="E499" s="38">
        <v>-2.1349856345410666E-2</v>
      </c>
      <c r="O499" s="2"/>
    </row>
    <row r="500" spans="1:15" x14ac:dyDescent="0.25">
      <c r="A500" s="4">
        <v>39801</v>
      </c>
      <c r="B500" s="38">
        <v>3.3274274962735738E-2</v>
      </c>
      <c r="C500" s="38">
        <v>3.8009447836707108E-2</v>
      </c>
      <c r="D500" s="38">
        <v>-9.3697437843221626E-3</v>
      </c>
      <c r="E500" s="38">
        <v>2.9488398033260138E-3</v>
      </c>
      <c r="O500" s="2"/>
    </row>
    <row r="501" spans="1:15" x14ac:dyDescent="0.25">
      <c r="A501" s="4">
        <v>39804</v>
      </c>
      <c r="B501" s="38">
        <v>-2.6404235156746E-2</v>
      </c>
      <c r="C501" s="38">
        <v>-0.13015286552909738</v>
      </c>
      <c r="D501" s="38">
        <v>3.1328710527994976E-3</v>
      </c>
      <c r="E501" s="38">
        <v>-1.8374585255810507E-2</v>
      </c>
      <c r="O501" s="2"/>
    </row>
    <row r="502" spans="1:15" x14ac:dyDescent="0.25">
      <c r="A502" s="4">
        <v>39805</v>
      </c>
      <c r="B502" s="38">
        <v>2.2154376409141894E-2</v>
      </c>
      <c r="C502" s="38">
        <v>-0.16775964769173948</v>
      </c>
      <c r="D502" s="38">
        <v>5.2005848144899107E-3</v>
      </c>
      <c r="E502" s="38">
        <v>-9.5713735181718537E-3</v>
      </c>
      <c r="O502" s="2"/>
    </row>
    <row r="503" spans="1:15" x14ac:dyDescent="0.25">
      <c r="A503" s="4">
        <v>39806</v>
      </c>
      <c r="B503" s="38">
        <v>-6.1034413095740982E-4</v>
      </c>
      <c r="C503" s="38">
        <v>-3.7205027697895771E-2</v>
      </c>
      <c r="D503" s="38">
        <v>-5.7218362378375059E-3</v>
      </c>
      <c r="E503" s="38">
        <v>6.2382516774702745E-3</v>
      </c>
      <c r="O503" s="2"/>
    </row>
    <row r="504" spans="1:15" x14ac:dyDescent="0.25">
      <c r="A504" s="4">
        <v>39808</v>
      </c>
      <c r="B504" s="38">
        <v>-8.7288867808226964E-3</v>
      </c>
      <c r="C504" s="38">
        <v>8.186704541510581E-2</v>
      </c>
      <c r="D504" s="38">
        <v>-2.0890054726173078E-3</v>
      </c>
      <c r="E504" s="38">
        <v>5.330525880387035E-3</v>
      </c>
      <c r="O504" s="2"/>
    </row>
    <row r="505" spans="1:15" x14ac:dyDescent="0.25">
      <c r="A505" s="4">
        <v>39811</v>
      </c>
      <c r="B505" s="38">
        <v>-1.9600391767708614E-2</v>
      </c>
      <c r="C505" s="38">
        <v>-3.1059419705489612E-2</v>
      </c>
      <c r="D505" s="38">
        <v>-8.9261005155109353E-3</v>
      </c>
      <c r="E505" s="38">
        <v>-3.5481409503361062E-3</v>
      </c>
      <c r="O505" s="2"/>
    </row>
    <row r="506" spans="1:15" x14ac:dyDescent="0.25">
      <c r="A506" s="4">
        <v>39812</v>
      </c>
      <c r="B506" s="38">
        <v>1.0163790919458559E-2</v>
      </c>
      <c r="C506" s="38">
        <v>3.1059419705489564E-2</v>
      </c>
      <c r="D506" s="38">
        <v>1.9843854464586076E-2</v>
      </c>
      <c r="E506" s="38">
        <v>2.4304421447159028E-2</v>
      </c>
      <c r="O506" s="2"/>
    </row>
    <row r="507" spans="1:15" x14ac:dyDescent="0.25">
      <c r="A507" s="4">
        <v>39813</v>
      </c>
      <c r="B507" s="38">
        <v>2.3736295249999859E-2</v>
      </c>
      <c r="C507" s="38">
        <v>0</v>
      </c>
      <c r="D507" s="38">
        <v>5.157251327697559E-3</v>
      </c>
      <c r="E507" s="38">
        <v>1.4090743701779342E-2</v>
      </c>
      <c r="O507" s="2"/>
    </row>
    <row r="508" spans="1:15" x14ac:dyDescent="0.25">
      <c r="A508" s="10"/>
      <c r="B508" s="7"/>
      <c r="O508" s="2"/>
    </row>
    <row r="509" spans="1:15" x14ac:dyDescent="0.25">
      <c r="A509" s="41"/>
      <c r="B509" s="7"/>
      <c r="O509" s="2"/>
    </row>
    <row r="510" spans="1:15" x14ac:dyDescent="0.25">
      <c r="A510" s="41"/>
      <c r="B510" s="7"/>
      <c r="O510" s="2"/>
    </row>
    <row r="511" spans="1:15" x14ac:dyDescent="0.25">
      <c r="A511" s="42"/>
      <c r="B511" s="7"/>
      <c r="O511" s="2"/>
    </row>
    <row r="512" spans="1:15" x14ac:dyDescent="0.25">
      <c r="A512" s="24"/>
      <c r="B512" s="7"/>
      <c r="O512" s="2"/>
    </row>
    <row r="513" spans="1:15" x14ac:dyDescent="0.25">
      <c r="A513" s="24"/>
      <c r="B513" s="7"/>
      <c r="O513" s="2"/>
    </row>
    <row r="514" spans="1:15" x14ac:dyDescent="0.25">
      <c r="A514" s="43"/>
      <c r="B514" s="7"/>
      <c r="O514" s="2"/>
    </row>
    <row r="515" spans="1:15" x14ac:dyDescent="0.25">
      <c r="A515" s="24"/>
      <c r="B515" s="7"/>
      <c r="O515" s="2"/>
    </row>
    <row r="516" spans="1:15" x14ac:dyDescent="0.25">
      <c r="A516" s="24"/>
      <c r="B516" s="7"/>
      <c r="O516" s="2"/>
    </row>
    <row r="517" spans="1:15" x14ac:dyDescent="0.25">
      <c r="A517" s="41"/>
      <c r="B517" s="7"/>
      <c r="O517" s="2"/>
    </row>
    <row r="518" spans="1:15" x14ac:dyDescent="0.25">
      <c r="A518" s="41"/>
      <c r="B518" s="7"/>
      <c r="O518" s="2"/>
    </row>
    <row r="519" spans="1:15" x14ac:dyDescent="0.25">
      <c r="A519" s="44"/>
      <c r="B519" s="7"/>
      <c r="O519" s="2"/>
    </row>
    <row r="520" spans="1:15" x14ac:dyDescent="0.25">
      <c r="A520" s="44"/>
      <c r="B520" s="7"/>
      <c r="O520" s="2"/>
    </row>
    <row r="521" spans="1:15" x14ac:dyDescent="0.25">
      <c r="A521" s="44"/>
      <c r="B521" s="7"/>
      <c r="O521" s="2"/>
    </row>
    <row r="522" spans="1:15" x14ac:dyDescent="0.25">
      <c r="A522" s="44"/>
      <c r="B522" s="7"/>
      <c r="O522" s="2"/>
    </row>
    <row r="523" spans="1:15" x14ac:dyDescent="0.25">
      <c r="A523" s="10"/>
      <c r="B523" s="7"/>
      <c r="O523" s="2"/>
    </row>
    <row r="524" spans="1:15" x14ac:dyDescent="0.25">
      <c r="A524" s="10"/>
      <c r="B524" s="7"/>
      <c r="O524" s="2"/>
    </row>
    <row r="525" spans="1:15" x14ac:dyDescent="0.25">
      <c r="A525" s="10"/>
      <c r="B525" s="7"/>
      <c r="O525" s="2"/>
    </row>
    <row r="526" spans="1:15" x14ac:dyDescent="0.25">
      <c r="A526" s="10"/>
      <c r="B526" s="7"/>
      <c r="O526" s="2"/>
    </row>
    <row r="533" spans="7:15" x14ac:dyDescent="0.25">
      <c r="H533" s="2"/>
      <c r="I533" s="2"/>
      <c r="J533" s="2"/>
      <c r="K533" s="2"/>
      <c r="L533" s="2"/>
      <c r="M533" s="2"/>
      <c r="N533" s="2"/>
    </row>
    <row r="534" spans="7:15" x14ac:dyDescent="0.25">
      <c r="G534"/>
      <c r="H534" s="2"/>
      <c r="I534" s="2"/>
      <c r="J534" s="2"/>
      <c r="K534" s="2"/>
      <c r="L534" s="2"/>
      <c r="M534" s="2"/>
      <c r="N534" s="2"/>
      <c r="O534" s="2"/>
    </row>
    <row r="535" spans="7:15" x14ac:dyDescent="0.25">
      <c r="G535"/>
      <c r="H535" s="2"/>
      <c r="I535" s="2"/>
      <c r="J535" s="2"/>
      <c r="K535" s="2"/>
      <c r="L535" s="2"/>
      <c r="M535" s="2"/>
      <c r="N535" s="2"/>
      <c r="O535" s="2"/>
    </row>
    <row r="536" spans="7:15" x14ac:dyDescent="0.25">
      <c r="G536"/>
      <c r="H536" s="2"/>
      <c r="I536" s="2"/>
      <c r="J536" s="2"/>
      <c r="K536" s="2"/>
      <c r="L536" s="2"/>
      <c r="M536" s="2"/>
      <c r="N536" s="2"/>
      <c r="O536" s="2"/>
    </row>
    <row r="537" spans="7:15" x14ac:dyDescent="0.25">
      <c r="G537"/>
      <c r="H537" s="2"/>
      <c r="I537" s="2"/>
      <c r="J537" s="2"/>
      <c r="K537" s="2"/>
      <c r="L537" s="2"/>
      <c r="M537" s="2"/>
      <c r="N537" s="2"/>
      <c r="O537" s="2"/>
    </row>
    <row r="538" spans="7:15" x14ac:dyDescent="0.25">
      <c r="G538"/>
      <c r="H538" s="2"/>
      <c r="I538" s="2"/>
      <c r="J538" s="2"/>
      <c r="K538" s="2"/>
      <c r="L538" s="2"/>
      <c r="M538" s="2"/>
      <c r="N538" s="2"/>
      <c r="O538" s="2"/>
    </row>
    <row r="539" spans="7:15" x14ac:dyDescent="0.25">
      <c r="G539"/>
      <c r="H539" s="2"/>
      <c r="I539" s="2"/>
      <c r="J539" s="2"/>
      <c r="K539" s="2"/>
      <c r="L539" s="2"/>
      <c r="M539" s="2"/>
      <c r="N539" s="2"/>
      <c r="O539" s="2"/>
    </row>
    <row r="540" spans="7:15" x14ac:dyDescent="0.25">
      <c r="G540"/>
      <c r="H540" s="2"/>
      <c r="I540" s="2"/>
      <c r="J540" s="2"/>
      <c r="K540" s="2"/>
      <c r="L540" s="2"/>
      <c r="M540" s="2"/>
      <c r="N540" s="2"/>
      <c r="O540" s="2"/>
    </row>
    <row r="541" spans="7:15" x14ac:dyDescent="0.25">
      <c r="G541"/>
      <c r="H541" s="2"/>
      <c r="I541" s="2"/>
      <c r="J541" s="2"/>
      <c r="K541" s="2"/>
      <c r="L541" s="2"/>
      <c r="M541" s="2"/>
      <c r="N541" s="2"/>
      <c r="O541" s="2"/>
    </row>
    <row r="542" spans="7:15" x14ac:dyDescent="0.25">
      <c r="G542"/>
      <c r="H542" s="2"/>
      <c r="I542" s="2"/>
      <c r="J542" s="2"/>
      <c r="K542" s="2"/>
      <c r="L542" s="2"/>
      <c r="M542" s="2"/>
      <c r="N542" s="2"/>
      <c r="O542" s="2"/>
    </row>
    <row r="543" spans="7:15" x14ac:dyDescent="0.25">
      <c r="G543"/>
      <c r="H543" s="2"/>
      <c r="I543" s="2"/>
      <c r="J543" s="2"/>
      <c r="K543" s="2"/>
      <c r="L543" s="2"/>
      <c r="M543" s="2"/>
      <c r="N543" s="2"/>
      <c r="O543" s="2"/>
    </row>
    <row r="544" spans="7:15" x14ac:dyDescent="0.25">
      <c r="G544"/>
      <c r="H544" s="2"/>
      <c r="I544" s="2"/>
      <c r="J544" s="2"/>
      <c r="K544" s="2"/>
      <c r="L544" s="2"/>
      <c r="M544" s="2"/>
      <c r="N544" s="2"/>
      <c r="O544" s="2"/>
    </row>
    <row r="545" spans="7:15" x14ac:dyDescent="0.25">
      <c r="G545"/>
      <c r="H545" s="2"/>
      <c r="I545" s="2"/>
      <c r="J545" s="2"/>
      <c r="K545" s="2"/>
      <c r="L545" s="2"/>
      <c r="M545" s="2"/>
      <c r="N545" s="2"/>
      <c r="O545" s="2"/>
    </row>
    <row r="546" spans="7:15" x14ac:dyDescent="0.25">
      <c r="G546"/>
      <c r="H546" s="2"/>
      <c r="I546" s="2"/>
      <c r="J546" s="2"/>
      <c r="K546" s="2"/>
      <c r="L546" s="2"/>
      <c r="M546" s="2"/>
      <c r="N546" s="2"/>
      <c r="O546" s="2"/>
    </row>
    <row r="547" spans="7:15" x14ac:dyDescent="0.25">
      <c r="G547"/>
      <c r="H547" s="2"/>
      <c r="I547" s="2"/>
      <c r="J547" s="2"/>
      <c r="K547" s="2"/>
      <c r="L547" s="2"/>
      <c r="M547" s="2"/>
      <c r="N547" s="2"/>
      <c r="O547" s="2"/>
    </row>
    <row r="548" spans="7:15" x14ac:dyDescent="0.25">
      <c r="G548"/>
      <c r="H548" s="2"/>
      <c r="I548" s="2"/>
      <c r="J548" s="2"/>
      <c r="K548" s="2"/>
      <c r="L548" s="2"/>
      <c r="M548" s="2"/>
      <c r="N548" s="2"/>
      <c r="O548" s="2"/>
    </row>
    <row r="549" spans="7:15" x14ac:dyDescent="0.25">
      <c r="G549"/>
      <c r="H549" s="2"/>
      <c r="I549" s="2"/>
      <c r="J549" s="2"/>
      <c r="K549" s="2"/>
      <c r="L549" s="2"/>
      <c r="M549" s="2"/>
      <c r="N549" s="2"/>
      <c r="O549" s="2"/>
    </row>
    <row r="550" spans="7:15" x14ac:dyDescent="0.25">
      <c r="G550"/>
      <c r="H550" s="2"/>
      <c r="I550" s="2"/>
      <c r="J550" s="2"/>
      <c r="K550" s="2"/>
      <c r="L550" s="2"/>
      <c r="M550" s="2"/>
      <c r="N550" s="2"/>
      <c r="O550" s="2"/>
    </row>
    <row r="551" spans="7:15" x14ac:dyDescent="0.25">
      <c r="G551"/>
      <c r="H551" s="2"/>
      <c r="I551" s="2"/>
      <c r="J551" s="2"/>
      <c r="K551" s="2"/>
      <c r="L551" s="2"/>
      <c r="M551" s="2"/>
      <c r="N551" s="2"/>
      <c r="O551" s="2"/>
    </row>
    <row r="552" spans="7:15" x14ac:dyDescent="0.25">
      <c r="G552"/>
      <c r="L552" s="2"/>
      <c r="M552" s="2"/>
      <c r="N552" s="2"/>
      <c r="O552" s="2"/>
    </row>
    <row r="553" spans="7:15" x14ac:dyDescent="0.25">
      <c r="L553" s="2"/>
      <c r="M553" s="2"/>
      <c r="N553" s="2"/>
      <c r="O553" s="2"/>
    </row>
    <row r="554" spans="7:15" x14ac:dyDescent="0.25">
      <c r="L554" s="2"/>
      <c r="M554" s="2"/>
      <c r="N554" s="2"/>
      <c r="O554" s="2"/>
    </row>
    <row r="555" spans="7:15" x14ac:dyDescent="0.25">
      <c r="L555" s="2"/>
      <c r="M555" s="2"/>
      <c r="N555" s="2"/>
      <c r="O555" s="2"/>
    </row>
    <row r="556" spans="7:15" x14ac:dyDescent="0.25">
      <c r="O556" s="2"/>
    </row>
  </sheetData>
  <mergeCells count="3">
    <mergeCell ref="H1:N1"/>
    <mergeCell ref="A1:E1"/>
    <mergeCell ref="B2:E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309A-FF63-4B8B-9E28-A802ADBCC3DA}">
  <dimension ref="A1:R551"/>
  <sheetViews>
    <sheetView showGridLines="0" workbookViewId="0">
      <selection activeCell="E7" sqref="E7"/>
    </sheetView>
  </sheetViews>
  <sheetFormatPr defaultRowHeight="15" x14ac:dyDescent="0.25"/>
  <cols>
    <col min="1" max="2" width="12.7109375" style="2" customWidth="1"/>
    <col min="3" max="5" width="10.7109375" style="2" customWidth="1"/>
    <col min="6" max="6" width="5" style="2" customWidth="1"/>
    <col min="7" max="18" width="9.140625" style="2"/>
  </cols>
  <sheetData>
    <row r="1" spans="1:18" x14ac:dyDescent="0.25">
      <c r="A1" s="65" t="s">
        <v>31</v>
      </c>
      <c r="B1" s="66"/>
      <c r="C1" s="66"/>
      <c r="D1" s="66"/>
      <c r="E1" s="67"/>
    </row>
    <row r="2" spans="1:18" x14ac:dyDescent="0.25">
      <c r="A2" s="35"/>
      <c r="B2" s="68" t="s">
        <v>59</v>
      </c>
      <c r="C2" s="68"/>
      <c r="D2" s="68"/>
      <c r="E2" s="69"/>
      <c r="G2" s="65" t="s">
        <v>75</v>
      </c>
      <c r="H2" s="66"/>
      <c r="I2" s="66"/>
      <c r="J2" s="66"/>
      <c r="K2" s="66"/>
      <c r="L2" s="67"/>
    </row>
    <row r="3" spans="1:18" ht="18" x14ac:dyDescent="0.25">
      <c r="A3" s="30" t="s">
        <v>0</v>
      </c>
      <c r="B3" s="28" t="s">
        <v>2</v>
      </c>
      <c r="C3" s="28" t="s">
        <v>20</v>
      </c>
      <c r="D3" s="28" t="s">
        <v>1</v>
      </c>
      <c r="E3" s="31" t="s">
        <v>65</v>
      </c>
      <c r="G3" s="3" t="s">
        <v>74</v>
      </c>
      <c r="H3" s="22" t="s">
        <v>26</v>
      </c>
      <c r="I3" s="22" t="s">
        <v>71</v>
      </c>
      <c r="J3" s="22" t="s">
        <v>27</v>
      </c>
      <c r="K3" s="22" t="s">
        <v>72</v>
      </c>
      <c r="L3" s="60" t="s">
        <v>73</v>
      </c>
    </row>
    <row r="4" spans="1:18" x14ac:dyDescent="0.25">
      <c r="A4" s="4">
        <v>39085</v>
      </c>
      <c r="B4" s="38">
        <v>2.0217970850449119E-2</v>
      </c>
      <c r="C4" s="38">
        <v>0</v>
      </c>
      <c r="D4" s="38">
        <v>0</v>
      </c>
      <c r="E4" s="38">
        <v>-1.0114301613944668E-3</v>
      </c>
      <c r="G4" s="2" t="s">
        <v>2</v>
      </c>
      <c r="H4" s="23">
        <v>-6.3960314642439288E-4</v>
      </c>
      <c r="I4" s="5">
        <v>-0.88430621102903417</v>
      </c>
      <c r="J4" s="23">
        <v>1.0458000759987935</v>
      </c>
      <c r="K4" s="5">
        <v>28.404601249979848</v>
      </c>
      <c r="L4" s="23">
        <v>0.61644880602189656</v>
      </c>
    </row>
    <row r="5" spans="1:18" x14ac:dyDescent="0.25">
      <c r="A5" s="4">
        <v>39086</v>
      </c>
      <c r="B5" s="38">
        <v>-5.8103179644482745E-3</v>
      </c>
      <c r="C5" s="38">
        <v>2.4985599148434616E-2</v>
      </c>
      <c r="D5" s="38">
        <v>-1.6752279223660302E-3</v>
      </c>
      <c r="E5" s="38">
        <v>1.2263988431148211E-3</v>
      </c>
      <c r="G5" s="2" t="s">
        <v>20</v>
      </c>
      <c r="H5" s="23">
        <v>-1.2852013349654407E-3</v>
      </c>
      <c r="I5" s="5">
        <v>-0.74638691466904294</v>
      </c>
      <c r="J5" s="23">
        <v>1.3216980043889504</v>
      </c>
      <c r="K5" s="5">
        <v>15.079016876505117</v>
      </c>
      <c r="L5" s="23">
        <v>0.31174115431263139</v>
      </c>
    </row>
    <row r="6" spans="1:18" x14ac:dyDescent="0.25">
      <c r="A6" s="4">
        <v>39087</v>
      </c>
      <c r="B6" s="38">
        <v>-5.0452498688946818E-3</v>
      </c>
      <c r="C6" s="38">
        <v>-1.0448025001686475E-2</v>
      </c>
      <c r="D6" s="38">
        <v>-5.7191296411079123E-3</v>
      </c>
      <c r="E6" s="38">
        <v>-6.1056775968797777E-3</v>
      </c>
      <c r="G6" s="2" t="s">
        <v>1</v>
      </c>
      <c r="H6" s="23">
        <v>-2.6686717937308068E-5</v>
      </c>
      <c r="I6" s="5">
        <v>-4.0242828482869558E-2</v>
      </c>
      <c r="J6" s="23">
        <v>0.94033549891071733</v>
      </c>
      <c r="K6" s="5">
        <v>27.856343421825244</v>
      </c>
      <c r="L6" s="23">
        <v>0.60719133103995648</v>
      </c>
    </row>
    <row r="7" spans="1:18" x14ac:dyDescent="0.25">
      <c r="A7" s="4">
        <v>39090</v>
      </c>
      <c r="B7" s="38">
        <v>-2.6721854087123132E-4</v>
      </c>
      <c r="C7" s="38">
        <v>1.4335660688611735E-2</v>
      </c>
      <c r="D7" s="38">
        <v>9.7363775522380219E-3</v>
      </c>
      <c r="E7" s="38">
        <v>2.5321181060147671E-3</v>
      </c>
      <c r="N7"/>
      <c r="O7"/>
      <c r="P7"/>
      <c r="Q7"/>
      <c r="R7"/>
    </row>
    <row r="8" spans="1:18" x14ac:dyDescent="0.25">
      <c r="A8" s="4">
        <v>39091</v>
      </c>
      <c r="B8" s="38">
        <v>0</v>
      </c>
      <c r="C8" s="38">
        <v>7.7302219263173438E-3</v>
      </c>
      <c r="D8" s="38">
        <v>1.0017252146043583E-3</v>
      </c>
      <c r="E8" s="38">
        <v>-5.1417659425757509E-4</v>
      </c>
      <c r="N8"/>
      <c r="O8"/>
      <c r="P8"/>
      <c r="Q8"/>
      <c r="R8"/>
    </row>
    <row r="9" spans="1:18" x14ac:dyDescent="0.25">
      <c r="A9" s="4">
        <v>39092</v>
      </c>
      <c r="B9" s="38">
        <v>2.6721854087131242E-4</v>
      </c>
      <c r="C9" s="38">
        <v>-7.730221926317284E-3</v>
      </c>
      <c r="D9" s="38">
        <v>-1.0063830840017047E-2</v>
      </c>
      <c r="E9" s="38">
        <v>2.0551220121761389E-3</v>
      </c>
      <c r="N9"/>
      <c r="O9"/>
      <c r="P9"/>
      <c r="Q9"/>
      <c r="R9"/>
    </row>
    <row r="10" spans="1:18" x14ac:dyDescent="0.25">
      <c r="A10" s="4">
        <v>39093</v>
      </c>
      <c r="B10" s="38">
        <v>9.5388341550205775E-3</v>
      </c>
      <c r="C10" s="38">
        <v>5.1601151627198045E-3</v>
      </c>
      <c r="D10" s="38">
        <v>3.4463475898954592E-2</v>
      </c>
      <c r="E10" s="38">
        <v>6.3314191286342313E-3</v>
      </c>
      <c r="N10"/>
      <c r="O10"/>
      <c r="P10"/>
      <c r="Q10"/>
      <c r="R10"/>
    </row>
    <row r="11" spans="1:18" x14ac:dyDescent="0.25">
      <c r="A11" s="4">
        <v>39094</v>
      </c>
      <c r="B11" s="38">
        <v>-7.914367524268441E-4</v>
      </c>
      <c r="C11" s="38">
        <v>1.5328755762311653E-2</v>
      </c>
      <c r="D11" s="38">
        <v>1.6475697952869711E-2</v>
      </c>
      <c r="E11" s="38">
        <v>4.8424924846896455E-3</v>
      </c>
      <c r="N11"/>
      <c r="O11"/>
      <c r="P11"/>
      <c r="Q11"/>
      <c r="R11"/>
    </row>
    <row r="12" spans="1:18" x14ac:dyDescent="0.25">
      <c r="A12" s="4">
        <v>39098</v>
      </c>
      <c r="B12" s="38">
        <v>5.7889091053771099E-3</v>
      </c>
      <c r="C12" s="38">
        <v>6.3156788220412978E-3</v>
      </c>
      <c r="D12" s="38">
        <v>-1.6032467690286901E-3</v>
      </c>
      <c r="E12" s="38">
        <v>8.1537253450621508E-4</v>
      </c>
    </row>
    <row r="13" spans="1:18" x14ac:dyDescent="0.25">
      <c r="A13" s="4">
        <v>39099</v>
      </c>
      <c r="B13" s="38">
        <v>-3.4164754894494757E-3</v>
      </c>
      <c r="C13" s="38">
        <v>1.2512939303717493E-2</v>
      </c>
      <c r="D13" s="38">
        <v>-1.927457560388027E-3</v>
      </c>
      <c r="E13" s="38">
        <v>-8.06309186233318E-4</v>
      </c>
    </row>
    <row r="14" spans="1:18" x14ac:dyDescent="0.25">
      <c r="A14" s="4">
        <v>39100</v>
      </c>
      <c r="B14" s="38">
        <v>5.2550749917007976E-4</v>
      </c>
      <c r="C14" s="38">
        <v>1.7265219739183258E-2</v>
      </c>
      <c r="D14" s="38">
        <v>-3.2201652323968488E-3</v>
      </c>
      <c r="E14" s="38">
        <v>-2.9499215836996458E-3</v>
      </c>
    </row>
    <row r="15" spans="1:18" x14ac:dyDescent="0.25">
      <c r="A15" s="4">
        <v>39101</v>
      </c>
      <c r="B15" s="38">
        <v>-2.8019980093185817E-2</v>
      </c>
      <c r="C15" s="38">
        <v>1.4566003102685573E-2</v>
      </c>
      <c r="D15" s="38">
        <v>3.5415310289660042E-3</v>
      </c>
      <c r="E15" s="38">
        <v>2.9046040208704715E-3</v>
      </c>
    </row>
    <row r="16" spans="1:18" x14ac:dyDescent="0.25">
      <c r="A16" s="4">
        <v>39104</v>
      </c>
      <c r="B16" s="38">
        <v>-5.4278010784601623E-3</v>
      </c>
      <c r="C16" s="38">
        <v>1.3162917376502015E-2</v>
      </c>
      <c r="D16" s="38">
        <v>-1.2615360897944307E-2</v>
      </c>
      <c r="E16" s="38">
        <v>-5.2708228169338969E-3</v>
      </c>
    </row>
    <row r="17" spans="1:7" x14ac:dyDescent="0.25">
      <c r="A17" s="4">
        <v>39105</v>
      </c>
      <c r="B17" s="38">
        <v>-5.4574229577971315E-3</v>
      </c>
      <c r="C17" s="38">
        <v>-1.3162917376501907E-2</v>
      </c>
      <c r="D17" s="38">
        <v>6.5084872064098654E-4</v>
      </c>
      <c r="E17" s="38">
        <v>3.5336127559899189E-3</v>
      </c>
    </row>
    <row r="18" spans="1:7" x14ac:dyDescent="0.25">
      <c r="A18" s="4">
        <v>39106</v>
      </c>
      <c r="B18" s="38">
        <v>2.460765041230252E-3</v>
      </c>
      <c r="C18" s="38">
        <v>-1.2124560230758715E-2</v>
      </c>
      <c r="D18" s="38">
        <v>1.132167727498882E-2</v>
      </c>
      <c r="E18" s="38">
        <v>8.4939925238238321E-3</v>
      </c>
    </row>
    <row r="19" spans="1:7" x14ac:dyDescent="0.25">
      <c r="A19" s="4">
        <v>39107</v>
      </c>
      <c r="B19" s="38">
        <v>-8.2227813668981006E-3</v>
      </c>
      <c r="C19" s="38">
        <v>2.4354967428180953E-3</v>
      </c>
      <c r="D19" s="38">
        <v>-2.0800006736450456E-2</v>
      </c>
      <c r="E19" s="38">
        <v>-1.1326256749172588E-2</v>
      </c>
    </row>
    <row r="20" spans="1:7" x14ac:dyDescent="0.25">
      <c r="A20" s="4">
        <v>39108</v>
      </c>
      <c r="B20" s="38">
        <v>-7.4574287779937401E-3</v>
      </c>
      <c r="C20" s="38">
        <v>2.4040062546583071E-2</v>
      </c>
      <c r="D20" s="38">
        <v>4.9137425373846797E-3</v>
      </c>
      <c r="E20" s="38">
        <v>-1.2071711981797445E-3</v>
      </c>
    </row>
    <row r="21" spans="1:7" x14ac:dyDescent="0.25">
      <c r="A21" s="4">
        <v>39111</v>
      </c>
      <c r="B21" s="38">
        <v>3.3212805038290881E-3</v>
      </c>
      <c r="C21" s="38">
        <v>-5.9545743039768817E-3</v>
      </c>
      <c r="D21" s="38">
        <v>-2.2901306083810921E-3</v>
      </c>
      <c r="E21" s="38">
        <v>-9.941627962202985E-4</v>
      </c>
    </row>
    <row r="22" spans="1:7" x14ac:dyDescent="0.25">
      <c r="A22" s="4">
        <v>39112</v>
      </c>
      <c r="B22" s="38">
        <v>-4.4303360029043599E-3</v>
      </c>
      <c r="C22" s="38">
        <v>-2.0520984985424196E-2</v>
      </c>
      <c r="D22" s="38">
        <v>-1.6389851451908907E-3</v>
      </c>
      <c r="E22" s="38">
        <v>5.7733019635675476E-3</v>
      </c>
    </row>
    <row r="23" spans="1:7" x14ac:dyDescent="0.25">
      <c r="A23" s="4">
        <v>39113</v>
      </c>
      <c r="B23" s="38">
        <v>5.5542185716837768E-4</v>
      </c>
      <c r="C23" s="38">
        <v>-8.5712558982090677E-3</v>
      </c>
      <c r="D23" s="38">
        <v>1.2389651668477856E-2</v>
      </c>
      <c r="E23" s="38">
        <v>6.6869014129996764E-3</v>
      </c>
      <c r="G23" s="45"/>
    </row>
    <row r="24" spans="1:7" x14ac:dyDescent="0.25">
      <c r="A24" s="4">
        <v>39114</v>
      </c>
      <c r="B24" s="38">
        <v>4.9805430884466905E-3</v>
      </c>
      <c r="C24" s="38">
        <v>1.9490551003768258E-2</v>
      </c>
      <c r="D24" s="38">
        <v>-9.7683430318038413E-3</v>
      </c>
      <c r="E24" s="38">
        <v>5.5810336290542826E-3</v>
      </c>
      <c r="G24" s="45"/>
    </row>
    <row r="25" spans="1:7" x14ac:dyDescent="0.25">
      <c r="A25" s="4">
        <v>39115</v>
      </c>
      <c r="B25" s="38">
        <v>1.1029361451985057E-3</v>
      </c>
      <c r="C25" s="38">
        <v>-7.2682707523877236E-3</v>
      </c>
      <c r="D25" s="38">
        <v>-1.2181710873092168E-2</v>
      </c>
      <c r="E25" s="38">
        <v>1.6924114180615947E-3</v>
      </c>
      <c r="G25" s="45"/>
    </row>
    <row r="26" spans="1:7" x14ac:dyDescent="0.25">
      <c r="A26" s="4">
        <v>39118</v>
      </c>
      <c r="B26" s="38">
        <v>2.7542315561363113E-3</v>
      </c>
      <c r="C26" s="38">
        <v>1.2080639704121134E-2</v>
      </c>
      <c r="D26" s="38">
        <v>-1.9398603770157133E-2</v>
      </c>
      <c r="E26" s="38">
        <v>-8.7271170474774321E-4</v>
      </c>
      <c r="G26" s="45"/>
    </row>
    <row r="27" spans="1:7" x14ac:dyDescent="0.25">
      <c r="A27" s="4">
        <v>39119</v>
      </c>
      <c r="B27" s="38">
        <v>-1.6525105389924642E-3</v>
      </c>
      <c r="C27" s="38">
        <v>2.4897649024904989E-2</v>
      </c>
      <c r="D27" s="38">
        <v>-3.3824815998580019E-3</v>
      </c>
      <c r="E27" s="38">
        <v>7.0717878904434368E-4</v>
      </c>
      <c r="G27" s="45"/>
    </row>
    <row r="28" spans="1:7" x14ac:dyDescent="0.25">
      <c r="A28" s="4">
        <v>39120</v>
      </c>
      <c r="B28" s="38">
        <v>-5.8002117633279941E-3</v>
      </c>
      <c r="C28" s="38">
        <v>2.338640718559072E-3</v>
      </c>
      <c r="D28" s="38">
        <v>-4.7555803391391652E-3</v>
      </c>
      <c r="E28" s="38">
        <v>1.8014921938658702E-3</v>
      </c>
      <c r="G28" s="45"/>
    </row>
    <row r="29" spans="1:7" x14ac:dyDescent="0.25">
      <c r="A29" s="4">
        <v>39121</v>
      </c>
      <c r="B29" s="38">
        <v>-1.0022166947541759E-2</v>
      </c>
      <c r="C29" s="38">
        <v>-1.1686367043840106E-3</v>
      </c>
      <c r="D29" s="38">
        <v>-3.7523140765663219E-3</v>
      </c>
      <c r="E29" s="38">
        <v>-1.1574101227033321E-3</v>
      </c>
      <c r="G29" s="45"/>
    </row>
    <row r="30" spans="1:7" x14ac:dyDescent="0.25">
      <c r="A30" s="4">
        <v>39122</v>
      </c>
      <c r="B30" s="38">
        <v>-5.8929878811548311E-3</v>
      </c>
      <c r="C30" s="38">
        <v>2.0834982064092466E-2</v>
      </c>
      <c r="D30" s="38">
        <v>-9.6154461965310082E-3</v>
      </c>
      <c r="E30" s="38">
        <v>-7.0627910157707004E-3</v>
      </c>
      <c r="G30" s="45"/>
    </row>
    <row r="31" spans="1:7" x14ac:dyDescent="0.25">
      <c r="A31" s="4">
        <v>39125</v>
      </c>
      <c r="B31" s="38">
        <v>3.091633083927273E-3</v>
      </c>
      <c r="C31" s="38">
        <v>-9.209620933602003E-3</v>
      </c>
      <c r="D31" s="38">
        <v>-1.3815461652976863E-3</v>
      </c>
      <c r="E31" s="38">
        <v>-3.2203532330020391E-3</v>
      </c>
      <c r="G31" s="45"/>
    </row>
    <row r="32" spans="1:7" x14ac:dyDescent="0.25">
      <c r="A32" s="4">
        <v>39126</v>
      </c>
      <c r="B32" s="38">
        <v>3.6403824701636009E-3</v>
      </c>
      <c r="C32" s="38">
        <v>-2.3393319713710246E-2</v>
      </c>
      <c r="D32" s="38">
        <v>6.5441838323072026E-3</v>
      </c>
      <c r="E32" s="38">
        <v>7.749151139516304E-3</v>
      </c>
      <c r="G32" s="45"/>
    </row>
    <row r="33" spans="1:7" x14ac:dyDescent="0.25">
      <c r="A33" s="4">
        <v>39127</v>
      </c>
      <c r="B33" s="38">
        <v>1.938106451188119E-2</v>
      </c>
      <c r="C33" s="38">
        <v>7.0797065787266255E-3</v>
      </c>
      <c r="D33" s="38">
        <v>1.2664693425133624E-2</v>
      </c>
      <c r="E33" s="38">
        <v>7.8585866125213105E-3</v>
      </c>
      <c r="G33" s="45"/>
    </row>
    <row r="34" spans="1:7" x14ac:dyDescent="0.25">
      <c r="A34" s="4">
        <v>39128</v>
      </c>
      <c r="B34" s="38">
        <v>-9.0895414575364025E-3</v>
      </c>
      <c r="C34" s="38">
        <v>1.0517826102284557E-2</v>
      </c>
      <c r="D34" s="38">
        <v>2.0386350347456907E-3</v>
      </c>
      <c r="E34" s="38">
        <v>1.1423822799614067E-3</v>
      </c>
      <c r="G34" s="45"/>
    </row>
    <row r="35" spans="1:7" x14ac:dyDescent="0.25">
      <c r="A35" s="4">
        <v>39129</v>
      </c>
      <c r="B35" s="38">
        <v>-7.4988453819653236E-3</v>
      </c>
      <c r="C35" s="38">
        <v>-8.1709526391968278E-3</v>
      </c>
      <c r="D35" s="38">
        <v>-2.4743449568858954E-2</v>
      </c>
      <c r="E35" s="38">
        <v>-8.488832806428856E-4</v>
      </c>
      <c r="G35" s="45"/>
    </row>
    <row r="36" spans="1:7" x14ac:dyDescent="0.25">
      <c r="A36" s="4">
        <v>39133</v>
      </c>
      <c r="B36" s="38">
        <v>6.666933614152909E-3</v>
      </c>
      <c r="C36" s="38">
        <v>1.3966739671896008E-2</v>
      </c>
      <c r="D36" s="38">
        <v>3.1263298226213037E-3</v>
      </c>
      <c r="E36" s="38">
        <v>2.850459468419914E-3</v>
      </c>
      <c r="G36" s="45"/>
    </row>
    <row r="37" spans="1:7" x14ac:dyDescent="0.25">
      <c r="A37" s="4">
        <v>39134</v>
      </c>
      <c r="B37" s="38">
        <v>-5.5529345177581738E-3</v>
      </c>
      <c r="C37" s="38">
        <v>-2.1029791810223655E-2</v>
      </c>
      <c r="D37" s="38">
        <v>1.7876298820510415E-2</v>
      </c>
      <c r="E37" s="38">
        <v>-1.3531771776285834E-3</v>
      </c>
      <c r="G37" s="45"/>
    </row>
    <row r="38" spans="1:7" x14ac:dyDescent="0.25">
      <c r="A38" s="4">
        <v>39135</v>
      </c>
      <c r="B38" s="38">
        <v>-6.4258746477231544E-3</v>
      </c>
      <c r="C38" s="38">
        <v>-1.4265694698652347E-2</v>
      </c>
      <c r="D38" s="38">
        <v>1.3621516161304548E-3</v>
      </c>
      <c r="E38" s="38">
        <v>-6.2174419006672357E-4</v>
      </c>
    </row>
    <row r="39" spans="1:7" x14ac:dyDescent="0.25">
      <c r="A39" s="4">
        <v>39136</v>
      </c>
      <c r="B39" s="38">
        <v>-8.5098457314406444E-3</v>
      </c>
      <c r="C39" s="38">
        <v>-6.0046314872284475E-3</v>
      </c>
      <c r="D39" s="38">
        <v>-1.6813051859723826E-2</v>
      </c>
      <c r="E39" s="38">
        <v>-3.4577242418339024E-3</v>
      </c>
    </row>
    <row r="40" spans="1:7" x14ac:dyDescent="0.25">
      <c r="A40" s="4">
        <v>39139</v>
      </c>
      <c r="B40" s="38">
        <v>6.8133604023862858E-3</v>
      </c>
      <c r="C40" s="38">
        <v>-4.8357930268538452E-3</v>
      </c>
      <c r="D40" s="38">
        <v>5.8652602852734166E-3</v>
      </c>
      <c r="E40" s="38">
        <v>-1.1284593714435865E-3</v>
      </c>
    </row>
    <row r="41" spans="1:7" x14ac:dyDescent="0.25">
      <c r="A41" s="4">
        <v>39140</v>
      </c>
      <c r="B41" s="38">
        <v>-1.9429692806138158E-2</v>
      </c>
      <c r="C41" s="38">
        <v>-5.9866924640416895E-2</v>
      </c>
      <c r="D41" s="38">
        <v>-4.2155824328706536E-2</v>
      </c>
      <c r="E41" s="38">
        <v>-3.5254704661139689E-2</v>
      </c>
    </row>
    <row r="42" spans="1:7" x14ac:dyDescent="0.25">
      <c r="A42" s="4">
        <v>39141</v>
      </c>
      <c r="B42" s="38">
        <v>7.187851389697881E-3</v>
      </c>
      <c r="C42" s="38">
        <v>1.6573936772677638E-2</v>
      </c>
      <c r="D42" s="38">
        <v>1.0706802235152073E-2</v>
      </c>
      <c r="E42" s="38">
        <v>5.8402199698640344E-3</v>
      </c>
    </row>
    <row r="43" spans="1:7" x14ac:dyDescent="0.25">
      <c r="A43" s="4">
        <v>39142</v>
      </c>
      <c r="B43" s="38">
        <v>2.5756965586390076E-3</v>
      </c>
      <c r="C43" s="38">
        <v>-1.7859815835346203E-2</v>
      </c>
      <c r="D43" s="38">
        <v>-2.8440964414648013E-3</v>
      </c>
      <c r="E43" s="38">
        <v>-2.5817154435767826E-3</v>
      </c>
    </row>
    <row r="44" spans="1:7" x14ac:dyDescent="0.25">
      <c r="A44" s="4">
        <v>39143</v>
      </c>
      <c r="B44" s="38">
        <v>-3.7217397616331675E-3</v>
      </c>
      <c r="C44" s="38">
        <v>-2.3439655592352112E-2</v>
      </c>
      <c r="D44" s="38">
        <v>-1.1817666241963011E-2</v>
      </c>
      <c r="E44" s="38">
        <v>-1.1465507007913522E-2</v>
      </c>
    </row>
    <row r="45" spans="1:7" x14ac:dyDescent="0.25">
      <c r="A45" s="4">
        <v>39146</v>
      </c>
      <c r="B45" s="38">
        <v>-9.2205365110899183E-3</v>
      </c>
      <c r="C45" s="38">
        <v>-1.3180906562107156E-3</v>
      </c>
      <c r="D45" s="38">
        <v>-7.5970247288089281E-3</v>
      </c>
      <c r="E45" s="38">
        <v>-9.4082089120371675E-3</v>
      </c>
    </row>
    <row r="46" spans="1:7" x14ac:dyDescent="0.25">
      <c r="A46" s="4">
        <v>39147</v>
      </c>
      <c r="B46" s="38">
        <v>4.9099947488841101E-3</v>
      </c>
      <c r="C46" s="38">
        <v>7.8890869790871759E-3</v>
      </c>
      <c r="D46" s="38">
        <v>1.0115489917677589E-2</v>
      </c>
      <c r="E46" s="38">
        <v>1.5416884475776549E-2</v>
      </c>
    </row>
    <row r="47" spans="1:7" x14ac:dyDescent="0.25">
      <c r="A47" s="4">
        <v>39148</v>
      </c>
      <c r="B47" s="38">
        <v>-1.1297925883639363E-2</v>
      </c>
      <c r="C47" s="38">
        <v>-2.6271165818557889E-3</v>
      </c>
      <c r="D47" s="38">
        <v>-7.9367596691640955E-3</v>
      </c>
      <c r="E47" s="38">
        <v>-2.1845969156805362E-3</v>
      </c>
    </row>
    <row r="48" spans="1:7" x14ac:dyDescent="0.25">
      <c r="A48" s="4">
        <v>39149</v>
      </c>
      <c r="B48" s="38">
        <v>3.4896631532362011E-3</v>
      </c>
      <c r="C48" s="38">
        <v>3.9880261664930042E-2</v>
      </c>
      <c r="D48" s="38">
        <v>-1.055861760978663E-2</v>
      </c>
      <c r="E48" s="38">
        <v>7.1666984975750116E-3</v>
      </c>
    </row>
    <row r="49" spans="1:5" x14ac:dyDescent="0.25">
      <c r="A49" s="4">
        <v>39150</v>
      </c>
      <c r="B49" s="38">
        <v>-3.779732895441599E-3</v>
      </c>
      <c r="C49" s="38">
        <v>0</v>
      </c>
      <c r="D49" s="38">
        <v>-1.0987986183004222E-3</v>
      </c>
      <c r="E49" s="38">
        <v>6.8206539411228776E-4</v>
      </c>
    </row>
    <row r="50" spans="1:5" x14ac:dyDescent="0.25">
      <c r="A50" s="4">
        <v>39153</v>
      </c>
      <c r="B50" s="38">
        <v>3.4891360089333535E-3</v>
      </c>
      <c r="C50" s="38">
        <v>-1.3971561838857864E-2</v>
      </c>
      <c r="D50" s="38">
        <v>5.4813479851530244E-3</v>
      </c>
      <c r="E50" s="38">
        <v>2.7052409806863518E-3</v>
      </c>
    </row>
    <row r="51" spans="1:5" x14ac:dyDescent="0.25">
      <c r="A51" s="4">
        <v>39154</v>
      </c>
      <c r="B51" s="38">
        <v>-1.0213586121487532E-2</v>
      </c>
      <c r="C51" s="38">
        <v>-2.3281583244216281E-2</v>
      </c>
      <c r="D51" s="38">
        <v>-2.6589681092708428E-2</v>
      </c>
      <c r="E51" s="38">
        <v>-2.0301166432451393E-2</v>
      </c>
    </row>
    <row r="52" spans="1:5" x14ac:dyDescent="0.25">
      <c r="A52" s="4">
        <v>39155</v>
      </c>
      <c r="B52" s="38">
        <v>6.4327526085121477E-3</v>
      </c>
      <c r="C52" s="38">
        <v>-1.7164690728603962E-2</v>
      </c>
      <c r="D52" s="38">
        <v>2.5130964345535457E-2</v>
      </c>
      <c r="E52" s="38">
        <v>6.7384377180462179E-3</v>
      </c>
    </row>
    <row r="53" spans="1:5" x14ac:dyDescent="0.25">
      <c r="A53" s="4">
        <v>39156</v>
      </c>
      <c r="B53" s="38">
        <v>6.1017133245525896E-3</v>
      </c>
      <c r="C53" s="38">
        <v>1.0593694405727622E-2</v>
      </c>
      <c r="D53" s="38">
        <v>-4.3889609898655054E-3</v>
      </c>
      <c r="E53" s="38">
        <v>3.7188934538766355E-3</v>
      </c>
    </row>
    <row r="54" spans="1:5" x14ac:dyDescent="0.25">
      <c r="A54" s="4">
        <v>39157</v>
      </c>
      <c r="B54" s="38">
        <v>-4.6456172857958587E-3</v>
      </c>
      <c r="C54" s="38">
        <v>-5.2828189733156936E-3</v>
      </c>
      <c r="D54" s="38">
        <v>1.8306150753410943E-3</v>
      </c>
      <c r="E54" s="38">
        <v>-3.8353320175288719E-3</v>
      </c>
    </row>
    <row r="55" spans="1:5" x14ac:dyDescent="0.25">
      <c r="A55" s="4">
        <v>39160</v>
      </c>
      <c r="B55" s="38">
        <v>8.9810832954851511E-3</v>
      </c>
      <c r="C55" s="38">
        <v>3.5135398540408327E-2</v>
      </c>
      <c r="D55" s="38">
        <v>1.8129890573795705E-2</v>
      </c>
      <c r="E55" s="38">
        <v>1.0840314990891548E-2</v>
      </c>
    </row>
    <row r="56" spans="1:5" x14ac:dyDescent="0.25">
      <c r="A56" s="4">
        <v>39161</v>
      </c>
      <c r="B56" s="38">
        <v>2.8814265674826506E-3</v>
      </c>
      <c r="C56" s="38">
        <v>7.647895340916323E-3</v>
      </c>
      <c r="D56" s="38">
        <v>3.5939261529240231E-4</v>
      </c>
      <c r="E56" s="38">
        <v>6.3246146571792287E-3</v>
      </c>
    </row>
    <row r="57" spans="1:5" x14ac:dyDescent="0.25">
      <c r="A57" s="4">
        <v>39162</v>
      </c>
      <c r="B57" s="38">
        <v>2.0214009218702079E-2</v>
      </c>
      <c r="C57" s="38">
        <v>1.6359085530351963E-2</v>
      </c>
      <c r="D57" s="38">
        <v>2.4131450011650638E-2</v>
      </c>
      <c r="E57" s="38">
        <v>1.6960792999588539E-2</v>
      </c>
    </row>
    <row r="58" spans="1:5" x14ac:dyDescent="0.25">
      <c r="A58" s="4">
        <v>39163</v>
      </c>
      <c r="B58" s="38">
        <v>9.2579978071668737E-3</v>
      </c>
      <c r="C58" s="38">
        <v>8.7052562552192084E-3</v>
      </c>
      <c r="D58" s="38">
        <v>-8.8044293527404175E-3</v>
      </c>
      <c r="E58" s="38">
        <v>-3.5118209152192655E-4</v>
      </c>
    </row>
    <row r="59" spans="1:5" x14ac:dyDescent="0.25">
      <c r="A59" s="4">
        <v>39164</v>
      </c>
      <c r="B59" s="38">
        <v>2.7800205427367508E-4</v>
      </c>
      <c r="C59" s="38">
        <v>-2.3796405338916662E-2</v>
      </c>
      <c r="D59" s="38">
        <v>-8.8823371449593229E-3</v>
      </c>
      <c r="E59" s="38">
        <v>1.098159343449546E-3</v>
      </c>
    </row>
    <row r="60" spans="1:5" x14ac:dyDescent="0.25">
      <c r="A60" s="4">
        <v>39167</v>
      </c>
      <c r="B60" s="38">
        <v>5.0129336336007888E-3</v>
      </c>
      <c r="C60" s="38">
        <v>-2.5374825973603706E-3</v>
      </c>
      <c r="D60" s="38">
        <v>7.1120513217168635E-3</v>
      </c>
      <c r="E60" s="38">
        <v>9.6214809215436348E-4</v>
      </c>
    </row>
    <row r="61" spans="1:5" x14ac:dyDescent="0.25">
      <c r="A61" s="4">
        <v>39168</v>
      </c>
      <c r="B61" s="38">
        <v>-5.8501312892391064E-3</v>
      </c>
      <c r="C61" s="38">
        <v>-2.5502427105673197E-3</v>
      </c>
      <c r="D61" s="38">
        <v>-1.7876784537450879E-2</v>
      </c>
      <c r="E61" s="38">
        <v>-6.1937008030064503E-3</v>
      </c>
    </row>
    <row r="62" spans="1:5" x14ac:dyDescent="0.25">
      <c r="A62" s="4">
        <v>39169</v>
      </c>
      <c r="B62" s="38">
        <v>-6.7288930032528256E-3</v>
      </c>
      <c r="C62" s="38">
        <v>1.6427384254933699E-2</v>
      </c>
      <c r="D62" s="38">
        <v>-2.8894250799030253E-3</v>
      </c>
      <c r="E62" s="38">
        <v>-7.7805154298098648E-3</v>
      </c>
    </row>
    <row r="63" spans="1:5" x14ac:dyDescent="0.25">
      <c r="A63" s="4">
        <v>39170</v>
      </c>
      <c r="B63" s="38">
        <v>0</v>
      </c>
      <c r="C63" s="38">
        <v>-3.7656168277093935E-3</v>
      </c>
      <c r="D63" s="38">
        <v>3.9717927527595084E-3</v>
      </c>
      <c r="E63" s="38">
        <v>3.7752543099287897E-3</v>
      </c>
    </row>
    <row r="64" spans="1:5" x14ac:dyDescent="0.25">
      <c r="A64" s="4">
        <v>39171</v>
      </c>
      <c r="B64" s="38">
        <v>-5.3580906028021583E-3</v>
      </c>
      <c r="C64" s="38">
        <v>-7.5740421192966399E-3</v>
      </c>
      <c r="D64" s="38">
        <v>4.3147846730411336E-3</v>
      </c>
      <c r="E64" s="38">
        <v>-1.1628964697450296E-3</v>
      </c>
    </row>
    <row r="65" spans="1:5" x14ac:dyDescent="0.25">
      <c r="A65" s="4">
        <v>39174</v>
      </c>
      <c r="B65" s="38">
        <v>-1.9820037012962611E-3</v>
      </c>
      <c r="C65" s="38">
        <v>2.5032976155481682E-2</v>
      </c>
      <c r="D65" s="38">
        <v>-4.6756452659939768E-3</v>
      </c>
      <c r="E65" s="38">
        <v>2.601017814659266E-3</v>
      </c>
    </row>
    <row r="66" spans="1:5" x14ac:dyDescent="0.25">
      <c r="A66" s="4">
        <v>39175</v>
      </c>
      <c r="B66" s="38">
        <v>8.490543904841652E-4</v>
      </c>
      <c r="C66" s="38">
        <v>-1.2365708165649933E-3</v>
      </c>
      <c r="D66" s="38">
        <v>4.6756452659939222E-3</v>
      </c>
      <c r="E66" s="38">
        <v>9.4346920237256184E-3</v>
      </c>
    </row>
    <row r="67" spans="1:5" x14ac:dyDescent="0.25">
      <c r="A67" s="4">
        <v>39176</v>
      </c>
      <c r="B67" s="38">
        <v>-5.9631006966010631E-3</v>
      </c>
      <c r="C67" s="38">
        <v>-4.9677872131577818E-3</v>
      </c>
      <c r="D67" s="38">
        <v>2.235346240912018E-2</v>
      </c>
      <c r="E67" s="38">
        <v>1.1175918632003057E-3</v>
      </c>
    </row>
    <row r="68" spans="1:5" x14ac:dyDescent="0.25">
      <c r="A68" s="4">
        <v>39177</v>
      </c>
      <c r="B68" s="38">
        <v>-2.5661081077244046E-3</v>
      </c>
      <c r="C68" s="38">
        <v>-3.7374690420612978E-3</v>
      </c>
      <c r="D68" s="38">
        <v>1.7523201554639676E-3</v>
      </c>
      <c r="E68" s="38">
        <v>3.3408301635085534E-3</v>
      </c>
    </row>
    <row r="69" spans="1:5" x14ac:dyDescent="0.25">
      <c r="A69" s="4">
        <v>39181</v>
      </c>
      <c r="B69" s="38">
        <v>-6.8773536297341989E-3</v>
      </c>
      <c r="C69" s="38">
        <v>8.7052562552192084E-3</v>
      </c>
      <c r="D69" s="38">
        <v>7.0053879169634065E-4</v>
      </c>
      <c r="E69" s="38">
        <v>5.8997842926658496E-4</v>
      </c>
    </row>
    <row r="70" spans="1:5" x14ac:dyDescent="0.25">
      <c r="A70" s="4">
        <v>39182</v>
      </c>
      <c r="B70" s="38">
        <v>2.8723264668633194E-3</v>
      </c>
      <c r="C70" s="38">
        <v>1.3518899042215919E-2</v>
      </c>
      <c r="D70" s="38">
        <v>-5.9682144156501232E-3</v>
      </c>
      <c r="E70" s="38">
        <v>2.6327782523705855E-3</v>
      </c>
    </row>
    <row r="71" spans="1:5" x14ac:dyDescent="0.25">
      <c r="A71" s="4">
        <v>39183</v>
      </c>
      <c r="B71" s="38">
        <v>2.0037609442564363E-3</v>
      </c>
      <c r="C71" s="38">
        <v>-7.3512795424727495E-3</v>
      </c>
      <c r="D71" s="38">
        <v>-1.0263991224283368E-2</v>
      </c>
      <c r="E71" s="38">
        <v>-6.4783600183803657E-3</v>
      </c>
    </row>
    <row r="72" spans="1:5" x14ac:dyDescent="0.25">
      <c r="A72" s="4">
        <v>39184</v>
      </c>
      <c r="B72" s="38">
        <v>6.5595299332555828E-3</v>
      </c>
      <c r="C72" s="38">
        <v>-4.9310486831782834E-3</v>
      </c>
      <c r="D72" s="38">
        <v>1.5181507143047038E-2</v>
      </c>
      <c r="E72" s="38">
        <v>6.197563177505765E-3</v>
      </c>
    </row>
    <row r="73" spans="1:5" x14ac:dyDescent="0.25">
      <c r="A73" s="4">
        <v>39185</v>
      </c>
      <c r="B73" s="38">
        <v>5.66839116364087E-3</v>
      </c>
      <c r="C73" s="38">
        <v>-8.6944513388474958E-3</v>
      </c>
      <c r="D73" s="38">
        <v>2.4494262612236948E-3</v>
      </c>
      <c r="E73" s="38">
        <v>3.4798741067239543E-3</v>
      </c>
    </row>
    <row r="74" spans="1:5" x14ac:dyDescent="0.25">
      <c r="A74" s="4">
        <v>39188</v>
      </c>
      <c r="B74" s="38">
        <v>-5.6449676314435646E-4</v>
      </c>
      <c r="C74" s="38">
        <v>1.2458217249480166E-3</v>
      </c>
      <c r="D74" s="38">
        <v>4.185942162610509E-3</v>
      </c>
      <c r="E74" s="38">
        <v>1.0706016579807178E-2</v>
      </c>
    </row>
    <row r="75" spans="1:5" x14ac:dyDescent="0.25">
      <c r="A75" s="4">
        <v>39189</v>
      </c>
      <c r="B75" s="38">
        <v>-4.5350053892429278E-3</v>
      </c>
      <c r="C75" s="38">
        <v>-2.2672071849509926E-2</v>
      </c>
      <c r="D75" s="38">
        <v>4.1679117614146569E-3</v>
      </c>
      <c r="E75" s="38">
        <v>2.0459421979894038E-3</v>
      </c>
    </row>
    <row r="76" spans="1:5" x14ac:dyDescent="0.25">
      <c r="A76" s="4">
        <v>39190</v>
      </c>
      <c r="B76" s="38">
        <v>-1.9910214851313552E-3</v>
      </c>
      <c r="C76" s="38">
        <v>-3.828106479643322E-3</v>
      </c>
      <c r="D76" s="38">
        <v>-8.7032791933724166E-3</v>
      </c>
      <c r="E76" s="38">
        <v>7.0150519579204713E-4</v>
      </c>
    </row>
    <row r="77" spans="1:5" x14ac:dyDescent="0.25">
      <c r="A77" s="4">
        <v>39191</v>
      </c>
      <c r="B77" s="38">
        <v>-3.7064321920737115E-3</v>
      </c>
      <c r="C77" s="38">
        <v>-1.0280511939222534E-2</v>
      </c>
      <c r="D77" s="38">
        <v>3.141901948113957E-3</v>
      </c>
      <c r="E77" s="38">
        <v>-1.1840756385052911E-3</v>
      </c>
    </row>
    <row r="78" spans="1:5" x14ac:dyDescent="0.25">
      <c r="A78" s="4">
        <v>39192</v>
      </c>
      <c r="B78" s="38">
        <v>3.7064321920736798E-3</v>
      </c>
      <c r="C78" s="38">
        <v>1.2908587279907848E-3</v>
      </c>
      <c r="D78" s="38">
        <v>1.1436484217472207E-2</v>
      </c>
      <c r="E78" s="38">
        <v>9.2466464599684946E-3</v>
      </c>
    </row>
    <row r="79" spans="1:5" x14ac:dyDescent="0.25">
      <c r="A79" s="4">
        <v>39195</v>
      </c>
      <c r="B79" s="38">
        <v>-9.4380548043832054E-3</v>
      </c>
      <c r="C79" s="38">
        <v>1.0267317662937588E-2</v>
      </c>
      <c r="D79" s="38">
        <v>-8.3041315475027629E-3</v>
      </c>
      <c r="E79" s="38">
        <v>-2.2894958748401286E-3</v>
      </c>
    </row>
    <row r="80" spans="1:5" x14ac:dyDescent="0.25">
      <c r="A80" s="4">
        <v>39196</v>
      </c>
      <c r="B80" s="38">
        <v>-1.1496678269822553E-3</v>
      </c>
      <c r="C80" s="38">
        <v>-1.2776644517060211E-3</v>
      </c>
      <c r="D80" s="38">
        <v>3.4724012906640076E-4</v>
      </c>
      <c r="E80" s="38">
        <v>-3.4867199906942365E-4</v>
      </c>
    </row>
    <row r="81" spans="1:5" x14ac:dyDescent="0.25">
      <c r="A81" s="4">
        <v>39197</v>
      </c>
      <c r="B81" s="38">
        <v>1.852663785470909E-2</v>
      </c>
      <c r="C81" s="38">
        <v>7.647895340916323E-3</v>
      </c>
      <c r="D81" s="38">
        <v>6.9227829513194387E-3</v>
      </c>
      <c r="E81" s="38">
        <v>1.0183281392884096E-2</v>
      </c>
    </row>
    <row r="82" spans="1:5" x14ac:dyDescent="0.25">
      <c r="A82" s="4">
        <v>39198</v>
      </c>
      <c r="B82" s="38">
        <v>1.2070020683464678E-2</v>
      </c>
      <c r="C82" s="38">
        <v>3.9803217183523483E-2</v>
      </c>
      <c r="D82" s="38">
        <v>3.7871867134656508E-3</v>
      </c>
      <c r="E82" s="38">
        <v>-6.8631960582477111E-4</v>
      </c>
    </row>
    <row r="83" spans="1:5" x14ac:dyDescent="0.25">
      <c r="A83" s="4">
        <v>39199</v>
      </c>
      <c r="B83" s="38">
        <v>2.7519819023851966E-2</v>
      </c>
      <c r="C83" s="38">
        <v>-1.8463937314905823E-2</v>
      </c>
      <c r="D83" s="38">
        <v>3.4451489357030587E-2</v>
      </c>
      <c r="E83" s="38">
        <v>-9.0681210267692724E-5</v>
      </c>
    </row>
    <row r="84" spans="1:5" x14ac:dyDescent="0.25">
      <c r="A84" s="4">
        <v>39202</v>
      </c>
      <c r="B84" s="38">
        <v>5.4326191302438934E-4</v>
      </c>
      <c r="C84" s="38">
        <v>-1.242725296204355E-3</v>
      </c>
      <c r="D84" s="38">
        <v>-5.9942828105970002E-3</v>
      </c>
      <c r="E84" s="38">
        <v>-7.8599749583214158E-3</v>
      </c>
    </row>
    <row r="85" spans="1:5" x14ac:dyDescent="0.25">
      <c r="A85" s="4">
        <v>39203</v>
      </c>
      <c r="B85" s="38">
        <v>6.4890886727355084E-3</v>
      </c>
      <c r="C85" s="38">
        <v>1.2427252962042353E-3</v>
      </c>
      <c r="D85" s="38">
        <v>1.5247302570817807E-2</v>
      </c>
      <c r="E85" s="38">
        <v>2.6558016153417031E-3</v>
      </c>
    </row>
    <row r="86" spans="1:5" x14ac:dyDescent="0.25">
      <c r="A86" s="4">
        <v>39204</v>
      </c>
      <c r="B86" s="38">
        <v>5.6441471145229722E-3</v>
      </c>
      <c r="C86" s="38">
        <v>1.4799534121519176E-2</v>
      </c>
      <c r="D86" s="38">
        <v>6.883938999468665E-3</v>
      </c>
      <c r="E86" s="38">
        <v>6.559216337735283E-3</v>
      </c>
    </row>
    <row r="87" spans="1:5" x14ac:dyDescent="0.25">
      <c r="A87" s="4">
        <v>39205</v>
      </c>
      <c r="B87" s="38">
        <v>8.045229662672767E-4</v>
      </c>
      <c r="C87" s="38">
        <v>2.4444268376501745E-3</v>
      </c>
      <c r="D87" s="38">
        <v>1.169220458490897E-2</v>
      </c>
      <c r="E87" s="38">
        <v>4.6037625575094613E-3</v>
      </c>
    </row>
    <row r="88" spans="1:5" x14ac:dyDescent="0.25">
      <c r="A88" s="4">
        <v>39206</v>
      </c>
      <c r="B88" s="38">
        <v>-5.1020010993036557E-3</v>
      </c>
      <c r="C88" s="38">
        <v>3.655473098554401E-3</v>
      </c>
      <c r="D88" s="38">
        <v>-1.3326500311979364E-2</v>
      </c>
      <c r="E88" s="38">
        <v>2.1740304222237867E-3</v>
      </c>
    </row>
    <row r="89" spans="1:5" x14ac:dyDescent="0.25">
      <c r="A89" s="4">
        <v>39209</v>
      </c>
      <c r="B89" s="38">
        <v>2.4205812383049775E-3</v>
      </c>
      <c r="C89" s="38">
        <v>-7.3243577211375595E-3</v>
      </c>
      <c r="D89" s="38">
        <v>4.8959883687499295E-3</v>
      </c>
      <c r="E89" s="38">
        <v>2.5966318284337589E-3</v>
      </c>
    </row>
    <row r="90" spans="1:5" x14ac:dyDescent="0.25">
      <c r="A90" s="4">
        <v>39210</v>
      </c>
      <c r="B90" s="38">
        <v>-4.3069973228300595E-3</v>
      </c>
      <c r="C90" s="38">
        <v>2.5409845963743745E-2</v>
      </c>
      <c r="D90" s="38">
        <v>1.3018676719909732E-3</v>
      </c>
      <c r="E90" s="38">
        <v>-1.0857439480557165E-3</v>
      </c>
    </row>
    <row r="91" spans="1:5" x14ac:dyDescent="0.25">
      <c r="A91" s="4">
        <v>39211</v>
      </c>
      <c r="B91" s="38">
        <v>4.8430039724775319E-3</v>
      </c>
      <c r="C91" s="38">
        <v>-2.3917932674370839E-3</v>
      </c>
      <c r="D91" s="38">
        <v>9.7168003478284278E-4</v>
      </c>
      <c r="E91" s="38">
        <v>3.4838777968907945E-3</v>
      </c>
    </row>
    <row r="92" spans="1:5" x14ac:dyDescent="0.25">
      <c r="A92" s="4">
        <v>39212</v>
      </c>
      <c r="B92" s="38">
        <v>-1.2965726305500769E-2</v>
      </c>
      <c r="C92" s="38">
        <v>-1.3264115468244299E-2</v>
      </c>
      <c r="D92" s="38">
        <v>-6.5158811323995794E-3</v>
      </c>
      <c r="E92" s="38">
        <v>-1.3887919985271913E-2</v>
      </c>
    </row>
    <row r="93" spans="1:5" x14ac:dyDescent="0.25">
      <c r="A93" s="4">
        <v>39213</v>
      </c>
      <c r="B93" s="38">
        <v>5.1531921427752213E-3</v>
      </c>
      <c r="C93" s="38">
        <v>1.5655908735681328E-2</v>
      </c>
      <c r="D93" s="38">
        <v>1.0086758444696158E-2</v>
      </c>
      <c r="E93" s="38">
        <v>9.6938240017577053E-3</v>
      </c>
    </row>
    <row r="94" spans="1:5" x14ac:dyDescent="0.25">
      <c r="A94" s="4">
        <v>39216</v>
      </c>
      <c r="B94" s="38">
        <v>-1.0059553321106123E-2</v>
      </c>
      <c r="C94" s="38">
        <v>3.9814586543836114E-2</v>
      </c>
      <c r="D94" s="38">
        <v>2.5860869241588502E-3</v>
      </c>
      <c r="E94" s="38">
        <v>-1.7348807391067693E-3</v>
      </c>
    </row>
    <row r="95" spans="1:5" x14ac:dyDescent="0.25">
      <c r="A95" s="4">
        <v>39217</v>
      </c>
      <c r="B95" s="38">
        <v>1.0933483287548019E-3</v>
      </c>
      <c r="C95" s="38">
        <v>2.2702903424436247E-2</v>
      </c>
      <c r="D95" s="38">
        <v>9.6856816052187547E-4</v>
      </c>
      <c r="E95" s="38">
        <v>-1.2097709774832894E-3</v>
      </c>
    </row>
    <row r="96" spans="1:5" x14ac:dyDescent="0.25">
      <c r="A96" s="4">
        <v>39218</v>
      </c>
      <c r="B96" s="38">
        <v>5.1713900282026213E-3</v>
      </c>
      <c r="C96" s="38">
        <v>-1.6974436735916663E-2</v>
      </c>
      <c r="D96" s="38">
        <v>5.486505983289286E-3</v>
      </c>
      <c r="E96" s="38">
        <v>8.8846548440415282E-3</v>
      </c>
    </row>
    <row r="97" spans="1:5" x14ac:dyDescent="0.25">
      <c r="A97" s="4">
        <v>39219</v>
      </c>
      <c r="B97" s="38">
        <v>-8.1780795304987972E-3</v>
      </c>
      <c r="C97" s="38">
        <v>0</v>
      </c>
      <c r="D97" s="38">
        <v>-2.9009500689723745E-3</v>
      </c>
      <c r="E97" s="38">
        <v>-8.3424850119396025E-4</v>
      </c>
    </row>
    <row r="98" spans="1:5" x14ac:dyDescent="0.25">
      <c r="A98" s="4">
        <v>39220</v>
      </c>
      <c r="B98" s="38">
        <v>1.1702108633745718E-2</v>
      </c>
      <c r="C98" s="38">
        <v>-8.0267951549996865E-3</v>
      </c>
      <c r="D98" s="38">
        <v>-4.8537870146660332E-3</v>
      </c>
      <c r="E98" s="38">
        <v>6.5911311717166835E-3</v>
      </c>
    </row>
    <row r="99" spans="1:5" x14ac:dyDescent="0.25">
      <c r="A99" s="4">
        <v>39223</v>
      </c>
      <c r="B99" s="38">
        <v>3.7800631541887735E-3</v>
      </c>
      <c r="C99" s="38">
        <v>1.0306770182562309E-2</v>
      </c>
      <c r="D99" s="38">
        <v>7.1105092910500947E-3</v>
      </c>
      <c r="E99" s="38">
        <v>1.54704570545794E-3</v>
      </c>
    </row>
    <row r="100" spans="1:5" x14ac:dyDescent="0.25">
      <c r="A100" s="4">
        <v>39224</v>
      </c>
      <c r="B100" s="38">
        <v>6.4486700807902609E-3</v>
      </c>
      <c r="C100" s="38">
        <v>-1.1457918323381576E-2</v>
      </c>
      <c r="D100" s="38">
        <v>-1.1661920012674758E-2</v>
      </c>
      <c r="E100" s="38">
        <v>-6.4642472353854249E-4</v>
      </c>
    </row>
    <row r="101" spans="1:5" x14ac:dyDescent="0.25">
      <c r="A101" s="4">
        <v>39225</v>
      </c>
      <c r="B101" s="38">
        <v>6.9385094129534516E-3</v>
      </c>
      <c r="C101" s="38">
        <v>9.1779432958189831E-3</v>
      </c>
      <c r="D101" s="38">
        <v>-3.5907758932712461E-3</v>
      </c>
      <c r="E101" s="38">
        <v>-1.1883140661541325E-3</v>
      </c>
    </row>
    <row r="102" spans="1:5" x14ac:dyDescent="0.25">
      <c r="A102" s="4">
        <v>39226</v>
      </c>
      <c r="B102" s="38">
        <v>-5.8682348030964287E-3</v>
      </c>
      <c r="C102" s="38">
        <v>-3.1311196992228119E-2</v>
      </c>
      <c r="D102" s="38">
        <v>-1.3497548497406642E-2</v>
      </c>
      <c r="E102" s="38">
        <v>-9.630319776124845E-3</v>
      </c>
    </row>
    <row r="103" spans="1:5" x14ac:dyDescent="0.25">
      <c r="A103" s="4">
        <v>39227</v>
      </c>
      <c r="B103" s="38">
        <v>4.8042257565838777E-3</v>
      </c>
      <c r="C103" s="38">
        <v>-4.7214827123989731E-3</v>
      </c>
      <c r="D103" s="38">
        <v>1.0222678192828606E-2</v>
      </c>
      <c r="E103" s="38">
        <v>5.4451931067649954E-3</v>
      </c>
    </row>
    <row r="104" spans="1:5" x14ac:dyDescent="0.25">
      <c r="A104" s="4">
        <v>39231</v>
      </c>
      <c r="B104" s="38">
        <v>-4.2688096702626832E-3</v>
      </c>
      <c r="C104" s="38">
        <v>-5.9333758053001845E-3</v>
      </c>
      <c r="D104" s="38">
        <v>1.011896019163604E-2</v>
      </c>
      <c r="E104" s="38">
        <v>1.685485485447939E-3</v>
      </c>
    </row>
    <row r="105" spans="1:5" x14ac:dyDescent="0.25">
      <c r="A105" s="4">
        <v>39232</v>
      </c>
      <c r="B105" s="38">
        <v>8.7848047849067249E-3</v>
      </c>
      <c r="C105" s="38">
        <v>1.1837576985079409E-2</v>
      </c>
      <c r="D105" s="38">
        <v>1.0339239638414634E-2</v>
      </c>
      <c r="E105" s="38">
        <v>8.3219756737601801E-3</v>
      </c>
    </row>
    <row r="106" spans="1:5" x14ac:dyDescent="0.25">
      <c r="A106" s="4">
        <v>39233</v>
      </c>
      <c r="B106" s="38">
        <v>-3.9845537189223262E-3</v>
      </c>
      <c r="C106" s="38">
        <v>-1.9004413288103768E-2</v>
      </c>
      <c r="D106" s="38">
        <v>-1.3589013149298359E-2</v>
      </c>
      <c r="E106" s="38">
        <v>2.776118667457549E-4</v>
      </c>
    </row>
    <row r="107" spans="1:5" x14ac:dyDescent="0.25">
      <c r="A107" s="4">
        <v>39234</v>
      </c>
      <c r="B107" s="38">
        <v>-3.4643778658252056E-3</v>
      </c>
      <c r="C107" s="38">
        <v>1.1980453131589231E-3</v>
      </c>
      <c r="D107" s="38">
        <v>-3.2669266124604416E-3</v>
      </c>
      <c r="E107" s="38">
        <v>3.7276666775811749E-3</v>
      </c>
    </row>
    <row r="108" spans="1:5" x14ac:dyDescent="0.25">
      <c r="A108" s="4">
        <v>39237</v>
      </c>
      <c r="B108" s="38">
        <v>9.5662455473946046E-3</v>
      </c>
      <c r="C108" s="38">
        <v>-9.6307783377537429E-3</v>
      </c>
      <c r="D108" s="38">
        <v>4.0781836370302939E-3</v>
      </c>
      <c r="E108" s="38">
        <v>1.8837284964762224E-3</v>
      </c>
    </row>
    <row r="109" spans="1:5" x14ac:dyDescent="0.25">
      <c r="A109" s="4">
        <v>39238</v>
      </c>
      <c r="B109" s="38">
        <v>-1.0902118747553676E-2</v>
      </c>
      <c r="C109" s="38">
        <v>4.8299610602650775E-3</v>
      </c>
      <c r="D109" s="38">
        <v>-4.4055734007441387E-3</v>
      </c>
      <c r="E109" s="38">
        <v>-5.3212469651587237E-3</v>
      </c>
    </row>
    <row r="110" spans="1:5" x14ac:dyDescent="0.25">
      <c r="A110" s="4">
        <v>39239</v>
      </c>
      <c r="B110" s="38">
        <v>-2.9455018753877567E-3</v>
      </c>
      <c r="C110" s="38">
        <v>-6.0396072365935831E-3</v>
      </c>
      <c r="D110" s="38">
        <v>-9.5282612598773433E-3</v>
      </c>
      <c r="E110" s="38">
        <v>-8.6522131094114562E-3</v>
      </c>
    </row>
    <row r="111" spans="1:5" x14ac:dyDescent="0.25">
      <c r="A111" s="4">
        <v>39240</v>
      </c>
      <c r="B111" s="38">
        <v>-1.4314331851700919E-2</v>
      </c>
      <c r="C111" s="38">
        <v>-2.4511521672125378E-2</v>
      </c>
      <c r="D111" s="38">
        <v>-2.2367796542601636E-2</v>
      </c>
      <c r="E111" s="38">
        <v>-1.7679054034636998E-2</v>
      </c>
    </row>
    <row r="112" spans="1:5" x14ac:dyDescent="0.25">
      <c r="A112" s="4">
        <v>39241</v>
      </c>
      <c r="B112" s="38">
        <v>1.5117866310627039E-2</v>
      </c>
      <c r="C112" s="38">
        <v>2.2087830717963396E-2</v>
      </c>
      <c r="D112" s="38">
        <v>1.4412569582380338E-2</v>
      </c>
      <c r="E112" s="38">
        <v>1.1310079979144199E-2</v>
      </c>
    </row>
    <row r="113" spans="1:5" x14ac:dyDescent="0.25">
      <c r="A113" s="4">
        <v>39244</v>
      </c>
      <c r="B113" s="38">
        <v>3.7450840027003171E-3</v>
      </c>
      <c r="C113" s="38">
        <v>1.9232906458109846E-2</v>
      </c>
      <c r="D113" s="38">
        <v>-9.9876352538838943E-4</v>
      </c>
      <c r="E113" s="38">
        <v>9.7691043870201232E-4</v>
      </c>
    </row>
    <row r="114" spans="1:5" x14ac:dyDescent="0.25">
      <c r="A114" s="4">
        <v>39245</v>
      </c>
      <c r="B114" s="38">
        <v>-1.1005962307815314E-2</v>
      </c>
      <c r="C114" s="38">
        <v>-9.5672414840081883E-3</v>
      </c>
      <c r="D114" s="38">
        <v>-5.6786732450886225E-3</v>
      </c>
      <c r="E114" s="38">
        <v>-1.0738525094480126E-2</v>
      </c>
    </row>
    <row r="115" spans="1:5" x14ac:dyDescent="0.25">
      <c r="A115" s="4">
        <v>39246</v>
      </c>
      <c r="B115" s="38">
        <v>1.5799949609539204E-2</v>
      </c>
      <c r="C115" s="38">
        <v>2.8437212576911976E-2</v>
      </c>
      <c r="D115" s="38">
        <v>1.7928868534688586E-2</v>
      </c>
      <c r="E115" s="38">
        <v>1.5311745949081475E-2</v>
      </c>
    </row>
    <row r="116" spans="1:5" x14ac:dyDescent="0.25">
      <c r="A116" s="4">
        <v>39247</v>
      </c>
      <c r="B116" s="38">
        <v>4.2402453791011508E-3</v>
      </c>
      <c r="C116" s="38">
        <v>1.1611861769985273E-2</v>
      </c>
      <c r="D116" s="38">
        <v>4.2682024368512032E-3</v>
      </c>
      <c r="E116" s="38">
        <v>4.8692390544315652E-3</v>
      </c>
    </row>
    <row r="117" spans="1:5" x14ac:dyDescent="0.25">
      <c r="A117" s="4">
        <v>39248</v>
      </c>
      <c r="B117" s="38">
        <v>8.4310979076952699E-3</v>
      </c>
      <c r="C117" s="38">
        <v>2.958010916849373E-2</v>
      </c>
      <c r="D117" s="38">
        <v>-9.833751765661188E-4</v>
      </c>
      <c r="E117" s="38">
        <v>6.5046150919627638E-3</v>
      </c>
    </row>
    <row r="118" spans="1:5" x14ac:dyDescent="0.25">
      <c r="A118" s="4">
        <v>39251</v>
      </c>
      <c r="B118" s="38">
        <v>-1.3123781087167768E-3</v>
      </c>
      <c r="C118" s="38">
        <v>-7.8766881907868323E-3</v>
      </c>
      <c r="D118" s="38">
        <v>6.5605615606647585E-4</v>
      </c>
      <c r="E118" s="38">
        <v>-1.2093067695897913E-3</v>
      </c>
    </row>
    <row r="119" spans="1:5" x14ac:dyDescent="0.25">
      <c r="A119" s="4">
        <v>39252</v>
      </c>
      <c r="B119" s="38">
        <v>3.1543614010060575E-2</v>
      </c>
      <c r="C119" s="38">
        <v>-2.2858558321585631E-2</v>
      </c>
      <c r="D119" s="38">
        <v>-1.6403993113348432E-3</v>
      </c>
      <c r="E119" s="38">
        <v>1.7463073824247912E-3</v>
      </c>
    </row>
    <row r="120" spans="1:5" x14ac:dyDescent="0.25">
      <c r="A120" s="4">
        <v>39253</v>
      </c>
      <c r="B120" s="38">
        <v>-5.616462100913649E-3</v>
      </c>
      <c r="C120" s="38">
        <v>2.3987605123690893E-2</v>
      </c>
      <c r="D120" s="38">
        <v>-1.4883451010681642E-2</v>
      </c>
      <c r="E120" s="38">
        <v>-1.3673853076907062E-2</v>
      </c>
    </row>
    <row r="121" spans="1:5" x14ac:dyDescent="0.25">
      <c r="A121" s="4">
        <v>39254</v>
      </c>
      <c r="B121" s="38">
        <v>2.5751922387761165E-4</v>
      </c>
      <c r="C121" s="38">
        <v>5.6261916031424466E-3</v>
      </c>
      <c r="D121" s="38">
        <v>6.9727986986942176E-3</v>
      </c>
      <c r="E121" s="38">
        <v>6.3787755040904696E-3</v>
      </c>
    </row>
    <row r="122" spans="1:5" x14ac:dyDescent="0.25">
      <c r="A122" s="4">
        <v>39255</v>
      </c>
      <c r="B122" s="38">
        <v>-1.45393123426403E-2</v>
      </c>
      <c r="C122" s="38">
        <v>2.4391386198304214E-2</v>
      </c>
      <c r="D122" s="38">
        <v>-2.4452575984518131E-2</v>
      </c>
      <c r="E122" s="38">
        <v>-1.2973968640184446E-2</v>
      </c>
    </row>
    <row r="123" spans="1:5" x14ac:dyDescent="0.25">
      <c r="A123" s="4">
        <v>39258</v>
      </c>
      <c r="B123" s="38">
        <v>-7.8407856907323754E-4</v>
      </c>
      <c r="C123" s="38">
        <v>-1.1010805788404906E-2</v>
      </c>
      <c r="D123" s="38">
        <v>0</v>
      </c>
      <c r="E123" s="38">
        <v>-3.2152163028511555E-3</v>
      </c>
    </row>
    <row r="124" spans="1:5" x14ac:dyDescent="0.25">
      <c r="A124" s="4">
        <v>39259</v>
      </c>
      <c r="B124" s="38">
        <v>-4.9856906369230647E-3</v>
      </c>
      <c r="C124" s="38">
        <v>-7.7803419860295242E-3</v>
      </c>
      <c r="D124" s="38">
        <v>1.0169874594457503E-3</v>
      </c>
      <c r="E124" s="38">
        <v>-3.2040488707048213E-3</v>
      </c>
    </row>
    <row r="125" spans="1:5" x14ac:dyDescent="0.25">
      <c r="A125" s="4">
        <v>39260</v>
      </c>
      <c r="B125" s="38">
        <v>1.0519048947726206E-3</v>
      </c>
      <c r="C125" s="38">
        <v>3.5088653133936817E-2</v>
      </c>
      <c r="D125" s="38">
        <v>1.1786725864448249E-2</v>
      </c>
      <c r="E125" s="38">
        <v>9.1675705845713999E-3</v>
      </c>
    </row>
    <row r="126" spans="1:5" x14ac:dyDescent="0.25">
      <c r="A126" s="4">
        <v>39261</v>
      </c>
      <c r="B126" s="38">
        <v>1.5750958701641416E-3</v>
      </c>
      <c r="C126" s="38">
        <v>2.237720632323742E-2</v>
      </c>
      <c r="D126" s="38">
        <v>-1.3404045144569973E-3</v>
      </c>
      <c r="E126" s="38">
        <v>-4.0130295923152188E-4</v>
      </c>
    </row>
    <row r="127" spans="1:5" x14ac:dyDescent="0.25">
      <c r="A127" s="4">
        <v>39262</v>
      </c>
      <c r="B127" s="38">
        <v>4.1886247263544039E-3</v>
      </c>
      <c r="C127" s="38">
        <v>-7.4018188066045784E-3</v>
      </c>
      <c r="D127" s="38">
        <v>-1.2141780954809977E-2</v>
      </c>
      <c r="E127" s="38">
        <v>-1.559779383144012E-3</v>
      </c>
    </row>
    <row r="128" spans="1:5" x14ac:dyDescent="0.25">
      <c r="A128" s="4">
        <v>39265</v>
      </c>
      <c r="B128" s="38">
        <v>-5.2210425684246398E-4</v>
      </c>
      <c r="C128" s="38">
        <v>2.3085878326413581E-2</v>
      </c>
      <c r="D128" s="38">
        <v>9.1203394021791874E-3</v>
      </c>
      <c r="E128" s="38">
        <v>1.0647698292996005E-2</v>
      </c>
    </row>
    <row r="129" spans="1:5" x14ac:dyDescent="0.25">
      <c r="A129" s="4">
        <v>39266</v>
      </c>
      <c r="B129" s="38">
        <v>1.1434661592323063E-2</v>
      </c>
      <c r="C129" s="38">
        <v>-2.3085878326413563E-2</v>
      </c>
      <c r="D129" s="38">
        <v>9.3706816450826597E-3</v>
      </c>
      <c r="E129" s="38">
        <v>3.7757409443061533E-3</v>
      </c>
    </row>
    <row r="130" spans="1:5" x14ac:dyDescent="0.25">
      <c r="A130" s="4">
        <v>39268</v>
      </c>
      <c r="B130" s="38">
        <v>-4.1430703099193953E-3</v>
      </c>
      <c r="C130" s="38">
        <v>-2.9079796727446674E-2</v>
      </c>
      <c r="D130" s="38">
        <v>-9.9976205134241812E-4</v>
      </c>
      <c r="E130" s="38">
        <v>3.5824997380200468E-4</v>
      </c>
    </row>
    <row r="131" spans="1:5" x14ac:dyDescent="0.25">
      <c r="A131" s="4">
        <v>39269</v>
      </c>
      <c r="B131" s="38">
        <v>-1.5579166395665216E-3</v>
      </c>
      <c r="C131" s="38">
        <v>-4.3855796336238033E-3</v>
      </c>
      <c r="D131" s="38">
        <v>-6.6715672028221497E-4</v>
      </c>
      <c r="E131" s="38">
        <v>3.5838563090763438E-3</v>
      </c>
    </row>
    <row r="132" spans="1:5" x14ac:dyDescent="0.25">
      <c r="A132" s="4">
        <v>39272</v>
      </c>
      <c r="B132" s="38">
        <v>3.6309166684418684E-3</v>
      </c>
      <c r="C132" s="38">
        <v>-3.297764755308043E-3</v>
      </c>
      <c r="D132" s="38">
        <v>-3.3419168063701793E-3</v>
      </c>
      <c r="E132" s="38">
        <v>9.2752121376744358E-4</v>
      </c>
    </row>
    <row r="133" spans="1:5" x14ac:dyDescent="0.25">
      <c r="A133" s="4">
        <v>39273</v>
      </c>
      <c r="B133" s="38">
        <v>-1.8819095220051492E-2</v>
      </c>
      <c r="C133" s="38">
        <v>1.1004637222119112E-3</v>
      </c>
      <c r="D133" s="38">
        <v>-1.8244138489541723E-2</v>
      </c>
      <c r="E133" s="38">
        <v>-1.428903558491728E-2</v>
      </c>
    </row>
    <row r="134" spans="1:5" x14ac:dyDescent="0.25">
      <c r="A134" s="4">
        <v>39274</v>
      </c>
      <c r="B134" s="38">
        <v>7.8851771110856495E-3</v>
      </c>
      <c r="C134" s="38">
        <v>-2.1124310527539998E-2</v>
      </c>
      <c r="D134" s="38">
        <v>5.4404251656476931E-3</v>
      </c>
      <c r="E134" s="38">
        <v>5.8298317309213067E-3</v>
      </c>
    </row>
    <row r="135" spans="1:5" x14ac:dyDescent="0.25">
      <c r="A135" s="4">
        <v>39275</v>
      </c>
      <c r="B135" s="38">
        <v>2.0725438749575536E-2</v>
      </c>
      <c r="C135" s="38">
        <v>6.722947271137013E-3</v>
      </c>
      <c r="D135" s="38">
        <v>1.9476971639357937E-2</v>
      </c>
      <c r="E135" s="38">
        <v>1.8887897519591718E-2</v>
      </c>
    </row>
    <row r="136" spans="1:5" x14ac:dyDescent="0.25">
      <c r="A136" s="4">
        <v>39276</v>
      </c>
      <c r="B136" s="38">
        <v>1.2738940445699105E-2</v>
      </c>
      <c r="C136" s="38">
        <v>1.115190443231743E-3</v>
      </c>
      <c r="D136" s="38">
        <v>-8.3488346604652618E-3</v>
      </c>
      <c r="E136" s="38">
        <v>3.1046206650412141E-3</v>
      </c>
    </row>
    <row r="137" spans="1:5" x14ac:dyDescent="0.25">
      <c r="A137" s="4">
        <v>39279</v>
      </c>
      <c r="B137" s="38">
        <v>1.5573978632546474E-2</v>
      </c>
      <c r="C137" s="38">
        <v>-1.2341620470244065E-2</v>
      </c>
      <c r="D137" s="38">
        <v>7.0179078317151797E-3</v>
      </c>
      <c r="E137" s="38">
        <v>-1.9180068556854141E-3</v>
      </c>
    </row>
    <row r="138" spans="1:5" x14ac:dyDescent="0.25">
      <c r="A138" s="4">
        <v>39280</v>
      </c>
      <c r="B138" s="38">
        <v>1.4599198300540905E-2</v>
      </c>
      <c r="C138" s="38">
        <v>-1.4777984190088871E-2</v>
      </c>
      <c r="D138" s="38">
        <v>2.4664867376145184E-2</v>
      </c>
      <c r="E138" s="38">
        <v>-9.9521880382334957E-5</v>
      </c>
    </row>
    <row r="139" spans="1:5" x14ac:dyDescent="0.25">
      <c r="A139" s="4">
        <v>39281</v>
      </c>
      <c r="B139" s="38">
        <v>-6.4061917344043215E-3</v>
      </c>
      <c r="C139" s="38">
        <v>-1.1523906371459234E-2</v>
      </c>
      <c r="D139" s="38">
        <v>4.541389732388084E-3</v>
      </c>
      <c r="E139" s="38">
        <v>-1.9592791805557721E-3</v>
      </c>
    </row>
    <row r="140" spans="1:5" x14ac:dyDescent="0.25">
      <c r="A140" s="4">
        <v>39282</v>
      </c>
      <c r="B140" s="38">
        <v>6.4061917344042409E-3</v>
      </c>
      <c r="C140" s="38">
        <v>0</v>
      </c>
      <c r="D140" s="38">
        <v>1.8901538511228815E-2</v>
      </c>
      <c r="E140" s="38">
        <v>4.4815888648274431E-3</v>
      </c>
    </row>
    <row r="141" spans="1:5" x14ac:dyDescent="0.25">
      <c r="A141" s="4">
        <v>39283</v>
      </c>
      <c r="B141" s="38">
        <v>-1.4599198300540971E-2</v>
      </c>
      <c r="C141" s="38">
        <v>-2.7012410081153224E-2</v>
      </c>
      <c r="D141" s="38">
        <v>-1.1169825427635708E-2</v>
      </c>
      <c r="E141" s="38">
        <v>-1.2294503374007002E-2</v>
      </c>
    </row>
    <row r="142" spans="1:5" x14ac:dyDescent="0.25">
      <c r="A142" s="4">
        <v>39286</v>
      </c>
      <c r="B142" s="38">
        <v>1.7297600761330779E-2</v>
      </c>
      <c r="C142" s="38">
        <v>7.115838039899668E-3</v>
      </c>
      <c r="D142" s="38">
        <v>9.6224090229275576E-4</v>
      </c>
      <c r="E142" s="38">
        <v>4.8792811314693381E-3</v>
      </c>
    </row>
    <row r="143" spans="1:5" x14ac:dyDescent="0.25">
      <c r="A143" s="4">
        <v>39287</v>
      </c>
      <c r="B143" s="38">
        <v>-1.480793381307848E-2</v>
      </c>
      <c r="C143" s="38">
        <v>-2.3925053543847535E-2</v>
      </c>
      <c r="D143" s="38">
        <v>-1.2582751023696841E-2</v>
      </c>
      <c r="E143" s="38">
        <v>-2.0001676959727759E-2</v>
      </c>
    </row>
    <row r="144" spans="1:5" x14ac:dyDescent="0.25">
      <c r="A144" s="4">
        <v>39288</v>
      </c>
      <c r="B144" s="38">
        <v>4.9608153785850812E-3</v>
      </c>
      <c r="C144" s="38">
        <v>-3.5738019721712047E-2</v>
      </c>
      <c r="D144" s="38">
        <v>-2.926146098902785E-3</v>
      </c>
      <c r="E144" s="38">
        <v>4.6657306754051935E-3</v>
      </c>
    </row>
    <row r="145" spans="1:5" x14ac:dyDescent="0.25">
      <c r="A145" s="4">
        <v>39289</v>
      </c>
      <c r="B145" s="38">
        <v>-2.226464873349945E-2</v>
      </c>
      <c r="C145" s="38">
        <v>1.4946947936419713E-2</v>
      </c>
      <c r="D145" s="38">
        <v>-2.4057955257217056E-2</v>
      </c>
      <c r="E145" s="38">
        <v>-2.3610096721409905E-2</v>
      </c>
    </row>
    <row r="146" spans="1:5" x14ac:dyDescent="0.25">
      <c r="A146" s="4">
        <v>39290</v>
      </c>
      <c r="B146" s="38">
        <v>-1.8898179072948326E-2</v>
      </c>
      <c r="C146" s="38">
        <v>1.7153328934559002E-2</v>
      </c>
      <c r="D146" s="38">
        <v>-1.987267979908992E-2</v>
      </c>
      <c r="E146" s="38">
        <v>-1.5971899060223182E-2</v>
      </c>
    </row>
    <row r="147" spans="1:5" x14ac:dyDescent="0.25">
      <c r="A147" s="4">
        <v>39293</v>
      </c>
      <c r="B147" s="38">
        <v>1.2298789968621562E-2</v>
      </c>
      <c r="C147" s="38">
        <v>6.0127828669605581E-2</v>
      </c>
      <c r="D147" s="38">
        <v>3.3694643538727823E-4</v>
      </c>
      <c r="E147" s="38">
        <v>1.0223121080244285E-2</v>
      </c>
    </row>
    <row r="148" spans="1:5" x14ac:dyDescent="0.25">
      <c r="A148" s="4">
        <v>39294</v>
      </c>
      <c r="B148" s="38">
        <v>-1.307174682458501E-2</v>
      </c>
      <c r="C148" s="38">
        <v>-2.6667787930897899E-2</v>
      </c>
      <c r="D148" s="38">
        <v>-1.4043967555481819E-2</v>
      </c>
      <c r="E148" s="38">
        <v>-1.2718075164309247E-2</v>
      </c>
    </row>
    <row r="149" spans="1:5" x14ac:dyDescent="0.25">
      <c r="A149" s="4">
        <v>39295</v>
      </c>
      <c r="B149" s="38">
        <v>4.8893831008958522E-3</v>
      </c>
      <c r="C149" s="38">
        <v>-9.4488339835542209E-3</v>
      </c>
      <c r="D149" s="38">
        <v>1.0636578304727763E-2</v>
      </c>
      <c r="E149" s="38">
        <v>7.2778764749405027E-3</v>
      </c>
    </row>
    <row r="150" spans="1:5" x14ac:dyDescent="0.25">
      <c r="A150" s="4">
        <v>39296</v>
      </c>
      <c r="B150" s="38">
        <v>2.052549751851626E-3</v>
      </c>
      <c r="C150" s="38">
        <v>-3.5642484004724819E-3</v>
      </c>
      <c r="D150" s="38">
        <v>7.4807065486924588E-3</v>
      </c>
      <c r="E150" s="38">
        <v>4.5857101751505553E-3</v>
      </c>
    </row>
    <row r="151" spans="1:5" x14ac:dyDescent="0.25">
      <c r="A151" s="4">
        <v>39297</v>
      </c>
      <c r="B151" s="38">
        <v>-2.5167277886984123E-2</v>
      </c>
      <c r="C151" s="38">
        <v>-4.132073717607327E-2</v>
      </c>
      <c r="D151" s="38">
        <v>-1.9148834317049144E-2</v>
      </c>
      <c r="E151" s="38">
        <v>-2.6880332697403631E-2</v>
      </c>
    </row>
    <row r="152" spans="1:5" x14ac:dyDescent="0.25">
      <c r="A152" s="4">
        <v>39300</v>
      </c>
      <c r="B152" s="38">
        <v>2.6958800870889595E-2</v>
      </c>
      <c r="C152" s="38">
        <v>1.6002778112484069E-2</v>
      </c>
      <c r="D152" s="38">
        <v>1.9826157504070015E-2</v>
      </c>
      <c r="E152" s="38">
        <v>2.3883859825985992E-2</v>
      </c>
    </row>
    <row r="153" spans="1:5" x14ac:dyDescent="0.25">
      <c r="A153" s="4">
        <v>39301</v>
      </c>
      <c r="B153" s="38">
        <v>9.6718933620203052E-3</v>
      </c>
      <c r="C153" s="38">
        <v>1.3344536586495075E-2</v>
      </c>
      <c r="D153" s="38">
        <v>3.3834820766251948E-4</v>
      </c>
      <c r="E153" s="38">
        <v>6.1796565193936994E-3</v>
      </c>
    </row>
    <row r="154" spans="1:5" x14ac:dyDescent="0.25">
      <c r="A154" s="4">
        <v>39302</v>
      </c>
      <c r="B154" s="38">
        <v>2.4518612526648029E-2</v>
      </c>
      <c r="C154" s="38">
        <v>6.641549661270961E-2</v>
      </c>
      <c r="D154" s="38">
        <v>1.51139574327404E-2</v>
      </c>
      <c r="E154" s="38">
        <v>1.4305259336360893E-2</v>
      </c>
    </row>
    <row r="155" spans="1:5" x14ac:dyDescent="0.25">
      <c r="A155" s="4">
        <v>39303</v>
      </c>
      <c r="B155" s="38">
        <v>-3.8291106241029833E-2</v>
      </c>
      <c r="C155" s="38">
        <v>-5.6825317062410556E-2</v>
      </c>
      <c r="D155" s="38">
        <v>-2.3610335376116214E-2</v>
      </c>
      <c r="E155" s="38">
        <v>-2.9903875573050687E-2</v>
      </c>
    </row>
    <row r="156" spans="1:5" x14ac:dyDescent="0.25">
      <c r="A156" s="4">
        <v>39304</v>
      </c>
      <c r="B156" s="38">
        <v>-1.8401627427480735E-2</v>
      </c>
      <c r="C156" s="38">
        <v>-1.8063715427886189E-2</v>
      </c>
      <c r="D156" s="38">
        <v>-2.0341815914710005E-2</v>
      </c>
      <c r="E156" s="38">
        <v>3.7970268853014332E-4</v>
      </c>
    </row>
    <row r="157" spans="1:5" x14ac:dyDescent="0.25">
      <c r="A157" s="4">
        <v>39307</v>
      </c>
      <c r="B157" s="38">
        <v>-1.5705602391465844E-3</v>
      </c>
      <c r="C157" s="38">
        <v>1.6869960632252632E-2</v>
      </c>
      <c r="D157" s="38">
        <v>-2.7905641593570195E-3</v>
      </c>
      <c r="E157" s="38">
        <v>-3.4437542559455874E-4</v>
      </c>
    </row>
    <row r="158" spans="1:5" x14ac:dyDescent="0.25">
      <c r="A158" s="4">
        <v>39308</v>
      </c>
      <c r="B158" s="38">
        <v>-1.2920579738352284E-2</v>
      </c>
      <c r="C158" s="38">
        <v>-3.6497962200712032E-2</v>
      </c>
      <c r="D158" s="38">
        <v>-9.1229031159299964E-3</v>
      </c>
      <c r="E158" s="38">
        <v>-1.8212339074440691E-2</v>
      </c>
    </row>
    <row r="159" spans="1:5" x14ac:dyDescent="0.25">
      <c r="A159" s="4">
        <v>39309</v>
      </c>
      <c r="B159" s="38">
        <v>-2.0917701253351947E-2</v>
      </c>
      <c r="C159" s="38">
        <v>-8.7160880605155928E-3</v>
      </c>
      <c r="D159" s="38">
        <v>-6.031576179013458E-3</v>
      </c>
      <c r="E159" s="38">
        <v>-1.3724120858655018E-2</v>
      </c>
    </row>
    <row r="160" spans="1:5" x14ac:dyDescent="0.25">
      <c r="A160" s="4">
        <v>39310</v>
      </c>
      <c r="B160" s="38">
        <v>8.098003159340764E-3</v>
      </c>
      <c r="C160" s="38">
        <v>-3.8218722073022113E-2</v>
      </c>
      <c r="D160" s="38">
        <v>-1.03736458003431E-2</v>
      </c>
      <c r="E160" s="38">
        <v>3.2817433145928459E-3</v>
      </c>
    </row>
    <row r="161" spans="1:5" x14ac:dyDescent="0.25">
      <c r="A161" s="4">
        <v>39311</v>
      </c>
      <c r="B161" s="38">
        <v>3.3049002769521642E-2</v>
      </c>
      <c r="C161" s="38">
        <v>1.6738339276091717E-2</v>
      </c>
      <c r="D161" s="38">
        <v>1.5697891650193516E-2</v>
      </c>
      <c r="E161" s="38">
        <v>2.4273461352730022E-2</v>
      </c>
    </row>
    <row r="162" spans="1:5" x14ac:dyDescent="0.25">
      <c r="A162" s="4">
        <v>39314</v>
      </c>
      <c r="B162" s="38">
        <v>-5.9995242091338743E-3</v>
      </c>
      <c r="C162" s="38">
        <v>2.1480382796930514E-2</v>
      </c>
      <c r="D162" s="38">
        <v>3.5372770410452427E-4</v>
      </c>
      <c r="E162" s="38">
        <v>-2.7058497531312159E-4</v>
      </c>
    </row>
    <row r="163" spans="1:5" x14ac:dyDescent="0.25">
      <c r="A163" s="4">
        <v>39315</v>
      </c>
      <c r="B163" s="38">
        <v>3.3950993251006165E-3</v>
      </c>
      <c r="C163" s="38">
        <v>-1.0048023654303987E-2</v>
      </c>
      <c r="D163" s="38">
        <v>-6.7461735637135527E-3</v>
      </c>
      <c r="E163" s="38">
        <v>1.0863324935056061E-3</v>
      </c>
    </row>
    <row r="164" spans="1:5" x14ac:dyDescent="0.25">
      <c r="A164" s="4">
        <v>39316</v>
      </c>
      <c r="B164" s="38">
        <v>2.0391351952989776E-2</v>
      </c>
      <c r="C164" s="38">
        <v>-8.8819171146891293E-3</v>
      </c>
      <c r="D164" s="38">
        <v>5.3296259715286294E-3</v>
      </c>
      <c r="E164" s="38">
        <v>1.1701605016142933E-2</v>
      </c>
    </row>
    <row r="165" spans="1:5" x14ac:dyDescent="0.25">
      <c r="A165" s="4">
        <v>39317</v>
      </c>
      <c r="B165" s="38">
        <v>-5.1197326494767121E-4</v>
      </c>
      <c r="C165" s="38">
        <v>-1.2817759690875011E-2</v>
      </c>
      <c r="D165" s="38">
        <v>2.830797110987699E-3</v>
      </c>
      <c r="E165" s="38">
        <v>-1.0517644316273111E-3</v>
      </c>
    </row>
    <row r="166" spans="1:5" x14ac:dyDescent="0.25">
      <c r="A166" s="4">
        <v>39318</v>
      </c>
      <c r="B166" s="38">
        <v>7.3854046421151813E-3</v>
      </c>
      <c r="C166" s="38">
        <v>1.9171815818242906E-2</v>
      </c>
      <c r="D166" s="38">
        <v>1.7860977153057546E-2</v>
      </c>
      <c r="E166" s="38">
        <v>1.1569692472869158E-2</v>
      </c>
    </row>
    <row r="167" spans="1:5" x14ac:dyDescent="0.25">
      <c r="A167" s="4">
        <v>39321</v>
      </c>
      <c r="B167" s="38">
        <v>-1.0457367943617922E-2</v>
      </c>
      <c r="C167" s="38">
        <v>-1.2742399242954738E-2</v>
      </c>
      <c r="D167" s="38">
        <v>-1.116944817712366E-2</v>
      </c>
      <c r="E167" s="38">
        <v>-8.5313607788648632E-3</v>
      </c>
    </row>
    <row r="168" spans="1:5" x14ac:dyDescent="0.25">
      <c r="A168" s="4">
        <v>39322</v>
      </c>
      <c r="B168" s="38">
        <v>-2.4660255322993822E-2</v>
      </c>
      <c r="C168" s="38">
        <v>-3.7886037336876628E-2</v>
      </c>
      <c r="D168" s="38">
        <v>-1.9851929010955054E-2</v>
      </c>
      <c r="E168" s="38">
        <v>-2.3709322649594307E-2</v>
      </c>
    </row>
    <row r="169" spans="1:5" x14ac:dyDescent="0.25">
      <c r="A169" s="4">
        <v>39323</v>
      </c>
      <c r="B169" s="38">
        <v>1.719692312048475E-2</v>
      </c>
      <c r="C169" s="38">
        <v>2.7579034848205432E-2</v>
      </c>
      <c r="D169" s="38">
        <v>2.3355929273945222E-2</v>
      </c>
      <c r="E169" s="38">
        <v>2.1941733809958681E-2</v>
      </c>
    </row>
    <row r="170" spans="1:5" x14ac:dyDescent="0.25">
      <c r="A170" s="4">
        <v>39324</v>
      </c>
      <c r="B170" s="38">
        <v>-8.0410228636311459E-3</v>
      </c>
      <c r="C170" s="38">
        <v>-6.4962441031083803E-3</v>
      </c>
      <c r="D170" s="38">
        <v>-4.9088112541356022E-3</v>
      </c>
      <c r="E170" s="38">
        <v>-4.1336335171524088E-3</v>
      </c>
    </row>
    <row r="171" spans="1:5" x14ac:dyDescent="0.25">
      <c r="A171" s="4">
        <v>39325</v>
      </c>
      <c r="B171" s="38">
        <v>1.2165936281504888E-2</v>
      </c>
      <c r="C171" s="38">
        <v>1.8084184260981705E-2</v>
      </c>
      <c r="D171" s="38">
        <v>9.7936437396765139E-3</v>
      </c>
      <c r="E171" s="38">
        <v>1.1172274577735264E-2</v>
      </c>
    </row>
    <row r="172" spans="1:5" x14ac:dyDescent="0.25">
      <c r="A172" s="4">
        <v>39329</v>
      </c>
      <c r="B172" s="38">
        <v>4.3639044136081096E-3</v>
      </c>
      <c r="C172" s="38">
        <v>2.2786850806782302E-2</v>
      </c>
      <c r="D172" s="38">
        <v>2.7806154285926303E-3</v>
      </c>
      <c r="E172" s="38">
        <v>1.043365854331367E-2</v>
      </c>
    </row>
    <row r="173" spans="1:5" x14ac:dyDescent="0.25">
      <c r="A173" s="4">
        <v>39330</v>
      </c>
      <c r="B173" s="38">
        <v>-7.4556539980606736E-3</v>
      </c>
      <c r="C173" s="38">
        <v>-2.792047581478127E-2</v>
      </c>
      <c r="D173" s="38">
        <v>-1.152031973103463E-2</v>
      </c>
      <c r="E173" s="38">
        <v>-1.1107883807932614E-2</v>
      </c>
    </row>
    <row r="174" spans="1:5" x14ac:dyDescent="0.25">
      <c r="A174" s="4">
        <v>39331</v>
      </c>
      <c r="B174" s="38">
        <v>1.6634003193917751E-2</v>
      </c>
      <c r="C174" s="38">
        <v>1.2858790626685368E-3</v>
      </c>
      <c r="D174" s="38">
        <v>1.4985179265622891E-2</v>
      </c>
      <c r="E174" s="38">
        <v>4.4241808314985911E-3</v>
      </c>
    </row>
    <row r="175" spans="1:5" x14ac:dyDescent="0.25">
      <c r="A175" s="4">
        <v>39332</v>
      </c>
      <c r="B175" s="38">
        <v>-1.6634003193917803E-2</v>
      </c>
      <c r="C175" s="38">
        <v>-3.3988863606824432E-2</v>
      </c>
      <c r="D175" s="38">
        <v>-1.6391069309256885E-2</v>
      </c>
      <c r="E175" s="38">
        <v>-1.7052756450788444E-2</v>
      </c>
    </row>
    <row r="176" spans="1:5" x14ac:dyDescent="0.25">
      <c r="A176" s="4">
        <v>39335</v>
      </c>
      <c r="B176" s="38">
        <v>1.1289538252245509E-2</v>
      </c>
      <c r="C176" s="38">
        <v>0</v>
      </c>
      <c r="D176" s="38">
        <v>1.4058900436339618E-3</v>
      </c>
      <c r="E176" s="38">
        <v>-1.2390236668869676E-3</v>
      </c>
    </row>
    <row r="177" spans="1:5" x14ac:dyDescent="0.25">
      <c r="A177" s="4">
        <v>39336</v>
      </c>
      <c r="B177" s="38">
        <v>7.8795705625414342E-3</v>
      </c>
      <c r="C177" s="38">
        <v>7.9452382955930642E-3</v>
      </c>
      <c r="D177" s="38">
        <v>1.5676943184573838E-2</v>
      </c>
      <c r="E177" s="38">
        <v>1.3541197988118696E-2</v>
      </c>
    </row>
    <row r="178" spans="1:5" x14ac:dyDescent="0.25">
      <c r="A178" s="4">
        <v>39337</v>
      </c>
      <c r="B178" s="38">
        <v>1.0075321697131989E-2</v>
      </c>
      <c r="C178" s="38">
        <v>-1.0607741433656939E-2</v>
      </c>
      <c r="D178" s="38">
        <v>0</v>
      </c>
      <c r="E178" s="38">
        <v>3.176986459248043E-4</v>
      </c>
    </row>
    <row r="179" spans="1:5" x14ac:dyDescent="0.25">
      <c r="A179" s="4">
        <v>39338</v>
      </c>
      <c r="B179" s="38">
        <v>1.5173762013492804E-2</v>
      </c>
      <c r="C179" s="38">
        <v>5.4488435251292926E-2</v>
      </c>
      <c r="D179" s="38">
        <v>7.9185087477353453E-3</v>
      </c>
      <c r="E179" s="38">
        <v>8.4450117022913228E-3</v>
      </c>
    </row>
    <row r="180" spans="1:5" x14ac:dyDescent="0.25">
      <c r="A180" s="4">
        <v>39339</v>
      </c>
      <c r="B180" s="38">
        <v>-3.9575889194814013E-3</v>
      </c>
      <c r="C180" s="38">
        <v>1.3790154734820714E-2</v>
      </c>
      <c r="D180" s="38">
        <v>-4.1234846712353505E-3</v>
      </c>
      <c r="E180" s="38">
        <v>2.0708667945812877E-4</v>
      </c>
    </row>
    <row r="181" spans="1:5" x14ac:dyDescent="0.25">
      <c r="A181" s="4">
        <v>39342</v>
      </c>
      <c r="B181" s="38">
        <v>-4.2232340296583211E-3</v>
      </c>
      <c r="C181" s="38">
        <v>3.0663509758490037E-2</v>
      </c>
      <c r="D181" s="38">
        <v>-1.090650775213255E-2</v>
      </c>
      <c r="E181" s="38">
        <v>-5.1293696872506071E-3</v>
      </c>
    </row>
    <row r="182" spans="1:5" x14ac:dyDescent="0.25">
      <c r="A182" s="4">
        <v>39343</v>
      </c>
      <c r="B182" s="38">
        <v>3.6653075430563696E-2</v>
      </c>
      <c r="C182" s="38">
        <v>1.6762983726197941E-2</v>
      </c>
      <c r="D182" s="38">
        <v>7.1114836756324138E-3</v>
      </c>
      <c r="E182" s="38">
        <v>2.879760013722539E-2</v>
      </c>
    </row>
    <row r="183" spans="1:5" x14ac:dyDescent="0.25">
      <c r="A183" s="4">
        <v>39344</v>
      </c>
      <c r="B183" s="38">
        <v>2.1561849313969702E-3</v>
      </c>
      <c r="C183" s="38">
        <v>-2.3775765815483756E-3</v>
      </c>
      <c r="D183" s="38">
        <v>-9.0278588749035694E-3</v>
      </c>
      <c r="E183" s="38">
        <v>6.09857868406066E-3</v>
      </c>
    </row>
    <row r="184" spans="1:5" x14ac:dyDescent="0.25">
      <c r="A184" s="4">
        <v>39345</v>
      </c>
      <c r="B184" s="38">
        <v>-6.002467486173506E-3</v>
      </c>
      <c r="C184" s="38">
        <v>-1.8020326696478298E-2</v>
      </c>
      <c r="D184" s="38">
        <v>-8.7548514712686622E-3</v>
      </c>
      <c r="E184" s="38">
        <v>-6.5283926065351902E-3</v>
      </c>
    </row>
    <row r="185" spans="1:5" x14ac:dyDescent="0.25">
      <c r="A185" s="4">
        <v>39346</v>
      </c>
      <c r="B185" s="38">
        <v>2.4185527169280554E-4</v>
      </c>
      <c r="C185" s="38">
        <v>-2.4266316582028679E-3</v>
      </c>
      <c r="D185" s="38">
        <v>8.0533234249681729E-3</v>
      </c>
      <c r="E185" s="38">
        <v>4.6003579752836449E-3</v>
      </c>
    </row>
    <row r="186" spans="1:5" x14ac:dyDescent="0.25">
      <c r="A186" s="4">
        <v>39349</v>
      </c>
      <c r="B186" s="38">
        <v>-9.7444200997817108E-3</v>
      </c>
      <c r="C186" s="38">
        <v>2.9923534461623255E-2</v>
      </c>
      <c r="D186" s="38">
        <v>1.4900700518870099E-2</v>
      </c>
      <c r="E186" s="38">
        <v>-5.2665131044370289E-3</v>
      </c>
    </row>
    <row r="187" spans="1:5" x14ac:dyDescent="0.25">
      <c r="A187" s="4">
        <v>39350</v>
      </c>
      <c r="B187" s="38">
        <v>6.1015397209698632E-3</v>
      </c>
      <c r="C187" s="38">
        <v>-1.6643412409966519E-2</v>
      </c>
      <c r="D187" s="38">
        <v>1.636827467941987E-2</v>
      </c>
      <c r="E187" s="38">
        <v>-3.2480612102173204E-4</v>
      </c>
    </row>
    <row r="188" spans="1:5" x14ac:dyDescent="0.25">
      <c r="A188" s="4">
        <v>39351</v>
      </c>
      <c r="B188" s="38">
        <v>4.1276810029785872E-3</v>
      </c>
      <c r="C188" s="38">
        <v>6.2735413491137648E-2</v>
      </c>
      <c r="D188" s="38">
        <v>-2.0284777836602277E-3</v>
      </c>
      <c r="E188" s="38">
        <v>5.5829283446679912E-3</v>
      </c>
    </row>
    <row r="189" spans="1:5" x14ac:dyDescent="0.25">
      <c r="A189" s="4">
        <v>39352</v>
      </c>
      <c r="B189" s="38">
        <v>2.9038784249131016E-3</v>
      </c>
      <c r="C189" s="38">
        <v>-2.855616710696E-2</v>
      </c>
      <c r="D189" s="38">
        <v>-3.3913903345129823E-4</v>
      </c>
      <c r="E189" s="38">
        <v>3.9317954115195286E-3</v>
      </c>
    </row>
    <row r="190" spans="1:5" x14ac:dyDescent="0.25">
      <c r="A190" s="4">
        <v>39353</v>
      </c>
      <c r="B190" s="38">
        <v>2.4097890541873831E-4</v>
      </c>
      <c r="C190" s="38">
        <v>-1.6357551563454094E-2</v>
      </c>
      <c r="D190" s="38">
        <v>-1.0178250225457628E-3</v>
      </c>
      <c r="E190" s="38">
        <v>-3.0134119533550907E-3</v>
      </c>
    </row>
    <row r="191" spans="1:5" x14ac:dyDescent="0.25">
      <c r="A191" s="4">
        <v>39356</v>
      </c>
      <c r="B191" s="38">
        <v>1.4865693624632271E-2</v>
      </c>
      <c r="C191" s="38">
        <v>-3.1101816872380242E-2</v>
      </c>
      <c r="D191" s="38">
        <v>1.0471349931593163E-2</v>
      </c>
      <c r="E191" s="38">
        <v>1.3208163435285393E-2</v>
      </c>
    </row>
    <row r="192" spans="1:5" x14ac:dyDescent="0.25">
      <c r="A192" s="4">
        <v>39357</v>
      </c>
      <c r="B192" s="38">
        <v>2.3760912454690855E-3</v>
      </c>
      <c r="C192" s="38">
        <v>4.0484202034225057E-2</v>
      </c>
      <c r="D192" s="38">
        <v>-2.3576100670216998E-3</v>
      </c>
      <c r="E192" s="38">
        <v>-2.5236488786832046E-4</v>
      </c>
    </row>
    <row r="193" spans="1:5" x14ac:dyDescent="0.25">
      <c r="A193" s="4">
        <v>39358</v>
      </c>
      <c r="B193" s="38">
        <v>-1.3625253701087617E-2</v>
      </c>
      <c r="C193" s="38">
        <v>-1.6472995279071548E-2</v>
      </c>
      <c r="D193" s="38">
        <v>-8.3682166785831198E-3</v>
      </c>
      <c r="E193" s="38">
        <v>-4.3664660626738568E-3</v>
      </c>
    </row>
    <row r="194" spans="1:5" x14ac:dyDescent="0.25">
      <c r="A194" s="4">
        <v>39359</v>
      </c>
      <c r="B194" s="38">
        <v>3.6047514299295314E-3</v>
      </c>
      <c r="C194" s="38">
        <v>-2.0373463904420255E-2</v>
      </c>
      <c r="D194" s="38">
        <v>8.7046777949837742E-3</v>
      </c>
      <c r="E194" s="38">
        <v>2.1213406021891629E-3</v>
      </c>
    </row>
    <row r="195" spans="1:5" x14ac:dyDescent="0.25">
      <c r="A195" s="4">
        <v>39360</v>
      </c>
      <c r="B195" s="38">
        <v>1.6768638073964212E-3</v>
      </c>
      <c r="C195" s="38">
        <v>1.3232217781519215E-2</v>
      </c>
      <c r="D195" s="38">
        <v>4.3662358939913068E-3</v>
      </c>
      <c r="E195" s="38">
        <v>9.8008241336999865E-3</v>
      </c>
    </row>
    <row r="196" spans="1:5" x14ac:dyDescent="0.25">
      <c r="A196" s="4">
        <v>39363</v>
      </c>
      <c r="B196" s="38">
        <v>-5.761890637976083E-3</v>
      </c>
      <c r="C196" s="38">
        <v>-2.1740961341160586E-2</v>
      </c>
      <c r="D196" s="38">
        <v>0</v>
      </c>
      <c r="E196" s="38">
        <v>-3.2205749596589551E-3</v>
      </c>
    </row>
    <row r="197" spans="1:5" x14ac:dyDescent="0.25">
      <c r="A197" s="4">
        <v>39364</v>
      </c>
      <c r="B197" s="38">
        <v>1.1729437856268692E-2</v>
      </c>
      <c r="C197" s="38">
        <v>1.5750717579580898E-2</v>
      </c>
      <c r="D197" s="38">
        <v>8.6720954296112505E-3</v>
      </c>
      <c r="E197" s="38">
        <v>8.0831564603949854E-3</v>
      </c>
    </row>
    <row r="198" spans="1:5" x14ac:dyDescent="0.25">
      <c r="A198" s="4">
        <v>39365</v>
      </c>
      <c r="B198" s="38">
        <v>-5.0102433924533408E-3</v>
      </c>
      <c r="C198" s="38">
        <v>-1.0879716870672969E-2</v>
      </c>
      <c r="D198" s="38">
        <v>4.3131048677826208E-3</v>
      </c>
      <c r="E198" s="38">
        <v>-1.6400653976324953E-3</v>
      </c>
    </row>
    <row r="199" spans="1:5" x14ac:dyDescent="0.25">
      <c r="A199" s="4">
        <v>39366</v>
      </c>
      <c r="B199" s="38">
        <v>-5.03547238775364E-3</v>
      </c>
      <c r="C199" s="38">
        <v>6.2413013864608381E-2</v>
      </c>
      <c r="D199" s="38">
        <v>-1.0642258366476863E-2</v>
      </c>
      <c r="E199" s="38">
        <v>-5.1174097072831451E-3</v>
      </c>
    </row>
    <row r="200" spans="1:5" x14ac:dyDescent="0.25">
      <c r="A200" s="4">
        <v>39367</v>
      </c>
      <c r="B200" s="38">
        <v>-1.3796739756963336E-2</v>
      </c>
      <c r="C200" s="38">
        <v>4.900725976215458E-2</v>
      </c>
      <c r="D200" s="38">
        <v>8.6554773589014485E-3</v>
      </c>
      <c r="E200" s="38">
        <v>4.7489453397593327E-3</v>
      </c>
    </row>
    <row r="201" spans="1:5" x14ac:dyDescent="0.25">
      <c r="A201" s="4">
        <v>39370</v>
      </c>
      <c r="B201" s="38">
        <v>-5.1314460517531317E-3</v>
      </c>
      <c r="C201" s="38">
        <v>-2.3090737301590752E-2</v>
      </c>
      <c r="D201" s="38">
        <v>-4.3183740476442278E-3</v>
      </c>
      <c r="E201" s="38">
        <v>-8.4091297146395971E-3</v>
      </c>
    </row>
    <row r="202" spans="1:5" x14ac:dyDescent="0.25">
      <c r="A202" s="4">
        <v>39371</v>
      </c>
      <c r="B202" s="38">
        <v>-1.2251757841657872E-3</v>
      </c>
      <c r="C202" s="38">
        <v>-2.3636547433001261E-2</v>
      </c>
      <c r="D202" s="38">
        <v>9.2776702333829918E-3</v>
      </c>
      <c r="E202" s="38">
        <v>-6.5915228620591288E-3</v>
      </c>
    </row>
    <row r="203" spans="1:5" x14ac:dyDescent="0.25">
      <c r="A203" s="4">
        <v>39372</v>
      </c>
      <c r="B203" s="38">
        <v>5.6257142173484539E-3</v>
      </c>
      <c r="C203" s="38">
        <v>-1.0306770182562238E-2</v>
      </c>
      <c r="D203" s="38">
        <v>2.4756836038361173E-2</v>
      </c>
      <c r="E203" s="38">
        <v>1.8521676896545772E-3</v>
      </c>
    </row>
    <row r="204" spans="1:5" x14ac:dyDescent="0.25">
      <c r="A204" s="4">
        <v>39373</v>
      </c>
      <c r="B204" s="38">
        <v>-5.1364880685712475E-3</v>
      </c>
      <c r="C204" s="38">
        <v>8.0267951549997576E-3</v>
      </c>
      <c r="D204" s="38">
        <v>2.5709074101710411E-3</v>
      </c>
      <c r="E204" s="38">
        <v>-7.3049054025732638E-4</v>
      </c>
    </row>
    <row r="205" spans="1:5" x14ac:dyDescent="0.25">
      <c r="A205" s="4">
        <v>39374</v>
      </c>
      <c r="B205" s="38">
        <v>-1.8557436076671267E-2</v>
      </c>
      <c r="C205" s="38">
        <v>-4.5543053232355683E-2</v>
      </c>
      <c r="D205" s="38">
        <v>-3.2287039634271146E-2</v>
      </c>
      <c r="E205" s="38">
        <v>-2.5943363312819864E-2</v>
      </c>
    </row>
    <row r="206" spans="1:5" x14ac:dyDescent="0.25">
      <c r="A206" s="4">
        <v>39377</v>
      </c>
      <c r="B206" s="38">
        <v>3.2413081891929951E-3</v>
      </c>
      <c r="C206" s="38">
        <v>-3.5898385805958801E-3</v>
      </c>
      <c r="D206" s="38">
        <v>1.1206406107147626E-2</v>
      </c>
      <c r="E206" s="38">
        <v>3.8107273729080121E-3</v>
      </c>
    </row>
    <row r="207" spans="1:5" x14ac:dyDescent="0.25">
      <c r="A207" s="4">
        <v>39378</v>
      </c>
      <c r="B207" s="38">
        <v>7.6880317228904095E-3</v>
      </c>
      <c r="C207" s="38">
        <v>3.6493531822034915E-2</v>
      </c>
      <c r="D207" s="38">
        <v>1.2701577570792714E-2</v>
      </c>
      <c r="E207" s="38">
        <v>8.7612902229981596E-3</v>
      </c>
    </row>
    <row r="208" spans="1:5" x14ac:dyDescent="0.25">
      <c r="A208" s="4">
        <v>39379</v>
      </c>
      <c r="B208" s="38">
        <v>-6.1952798654144282E-3</v>
      </c>
      <c r="C208" s="38">
        <v>-6.9589863070014281E-3</v>
      </c>
      <c r="D208" s="38">
        <v>1.1263514865216224E-2</v>
      </c>
      <c r="E208" s="38">
        <v>-2.4267050445402226E-3</v>
      </c>
    </row>
    <row r="209" spans="1:5" x14ac:dyDescent="0.25">
      <c r="A209" s="4">
        <v>39380</v>
      </c>
      <c r="B209" s="38">
        <v>-1.7411103844391612E-3</v>
      </c>
      <c r="C209" s="38">
        <v>1.1631992743022857E-3</v>
      </c>
      <c r="D209" s="38">
        <v>2.3403662101655343E-2</v>
      </c>
      <c r="E209" s="38">
        <v>-9.6219996704364466E-4</v>
      </c>
    </row>
    <row r="210" spans="1:5" x14ac:dyDescent="0.25">
      <c r="A210" s="4">
        <v>39381</v>
      </c>
      <c r="B210" s="38">
        <v>5.462623497424865E-3</v>
      </c>
      <c r="C210" s="38">
        <v>8.104728917595963E-3</v>
      </c>
      <c r="D210" s="38">
        <v>9.0781733645326324E-2</v>
      </c>
      <c r="E210" s="38">
        <v>1.3687182958560813E-2</v>
      </c>
    </row>
    <row r="211" spans="1:5" x14ac:dyDescent="0.25">
      <c r="A211" s="4">
        <v>39384</v>
      </c>
      <c r="B211" s="38">
        <v>4.4483835232436266E-3</v>
      </c>
      <c r="C211" s="38">
        <v>1.1471055405426582E-2</v>
      </c>
      <c r="D211" s="38">
        <v>-1.3218832317586943E-2</v>
      </c>
      <c r="E211" s="38">
        <v>3.8491962560795838E-3</v>
      </c>
    </row>
    <row r="212" spans="1:5" x14ac:dyDescent="0.25">
      <c r="A212" s="4">
        <v>39385</v>
      </c>
      <c r="B212" s="38">
        <v>-1.974616770814942E-3</v>
      </c>
      <c r="C212" s="38">
        <v>3.4141262923578402E-3</v>
      </c>
      <c r="D212" s="38">
        <v>2.8516305272319582E-2</v>
      </c>
      <c r="E212" s="38">
        <v>-6.4597718147728737E-3</v>
      </c>
    </row>
    <row r="213" spans="1:5" x14ac:dyDescent="0.25">
      <c r="A213" s="4">
        <v>39386</v>
      </c>
      <c r="B213" s="38">
        <v>1.6658714212357928E-2</v>
      </c>
      <c r="C213" s="38">
        <v>7.9212550339242561E-3</v>
      </c>
      <c r="D213" s="38">
        <v>3.4267247044748615E-2</v>
      </c>
      <c r="E213" s="38">
        <v>1.1979024551115674E-2</v>
      </c>
    </row>
    <row r="214" spans="1:5" x14ac:dyDescent="0.25">
      <c r="A214" s="4">
        <v>39387</v>
      </c>
      <c r="B214" s="38">
        <v>-2.0123703678947807E-2</v>
      </c>
      <c r="C214" s="38">
        <v>-4.2604497150536373E-2</v>
      </c>
      <c r="D214" s="38">
        <v>6.7686091157074342E-3</v>
      </c>
      <c r="E214" s="38">
        <v>-2.6532322195895051E-2</v>
      </c>
    </row>
    <row r="215" spans="1:5" x14ac:dyDescent="0.25">
      <c r="A215" s="4">
        <v>39388</v>
      </c>
      <c r="B215" s="38">
        <v>-2.4731178048749137E-4</v>
      </c>
      <c r="C215" s="38">
        <v>5.1586718203094045E-2</v>
      </c>
      <c r="D215" s="38">
        <v>0</v>
      </c>
      <c r="E215" s="38">
        <v>8.4702339883983878E-4</v>
      </c>
    </row>
    <row r="216" spans="1:5" x14ac:dyDescent="0.25">
      <c r="A216" s="4">
        <v>39391</v>
      </c>
      <c r="B216" s="38">
        <v>-3.2284264215136789E-3</v>
      </c>
      <c r="C216" s="38">
        <v>-3.1788657784266323E-2</v>
      </c>
      <c r="D216" s="38">
        <v>-8.9444754446950849E-3</v>
      </c>
      <c r="E216" s="38">
        <v>-4.8887194481468119E-3</v>
      </c>
    </row>
    <row r="217" spans="1:5" x14ac:dyDescent="0.25">
      <c r="A217" s="4">
        <v>39392</v>
      </c>
      <c r="B217" s="38">
        <v>-4.9770737263945099E-4</v>
      </c>
      <c r="C217" s="38">
        <v>-4.6232273227538416E-3</v>
      </c>
      <c r="D217" s="38">
        <v>-8.7506630772991867E-3</v>
      </c>
      <c r="E217" s="38">
        <v>1.1992346253791279E-2</v>
      </c>
    </row>
    <row r="218" spans="1:5" x14ac:dyDescent="0.25">
      <c r="A218" s="4">
        <v>39393</v>
      </c>
      <c r="B218" s="38">
        <v>-2.7758547512038292E-2</v>
      </c>
      <c r="C218" s="38">
        <v>-4.6245316539263018E-2</v>
      </c>
      <c r="D218" s="38">
        <v>-2.4747325552315597E-2</v>
      </c>
      <c r="E218" s="38">
        <v>-2.9276250372242952E-2</v>
      </c>
    </row>
    <row r="219" spans="1:5" x14ac:dyDescent="0.25">
      <c r="A219" s="4">
        <v>39394</v>
      </c>
      <c r="B219" s="38">
        <v>-1.5367118600456151E-3</v>
      </c>
      <c r="C219" s="38">
        <v>2.8709482565051767E-2</v>
      </c>
      <c r="D219" s="38">
        <v>-2.2204207123327893E-2</v>
      </c>
      <c r="E219" s="38">
        <v>-5.3251480285741021E-4</v>
      </c>
    </row>
    <row r="220" spans="1:5" x14ac:dyDescent="0.25">
      <c r="A220" s="4">
        <v>39395</v>
      </c>
      <c r="B220" s="38">
        <v>-1.6538872002598147E-2</v>
      </c>
      <c r="C220" s="38">
        <v>-3.3574558814794743E-2</v>
      </c>
      <c r="D220" s="38">
        <v>-2.9504170165761838E-2</v>
      </c>
      <c r="E220" s="38">
        <v>-1.435873791840789E-2</v>
      </c>
    </row>
    <row r="221" spans="1:5" x14ac:dyDescent="0.25">
      <c r="A221" s="4">
        <v>39398</v>
      </c>
      <c r="B221" s="38">
        <v>-3.3927378407192475E-3</v>
      </c>
      <c r="C221" s="38">
        <v>-4.107276333422933E-2</v>
      </c>
      <c r="D221" s="38">
        <v>-1.0430784027350768E-2</v>
      </c>
      <c r="E221" s="38">
        <v>-1.0035869555825739E-2</v>
      </c>
    </row>
    <row r="222" spans="1:5" x14ac:dyDescent="0.25">
      <c r="A222" s="4">
        <v>39399</v>
      </c>
      <c r="B222" s="38">
        <v>2.4789118943897889E-2</v>
      </c>
      <c r="C222" s="38">
        <v>1.6379698058425977E-2</v>
      </c>
      <c r="D222" s="38">
        <v>3.5029463957974662E-2</v>
      </c>
      <c r="E222" s="38">
        <v>2.9008963345050522E-2</v>
      </c>
    </row>
    <row r="223" spans="1:5" x14ac:dyDescent="0.25">
      <c r="A223" s="4">
        <v>39400</v>
      </c>
      <c r="B223" s="38">
        <v>-5.1145268924456177E-3</v>
      </c>
      <c r="C223" s="38">
        <v>-2.5025565140596247E-3</v>
      </c>
      <c r="D223" s="38">
        <v>-1.5499740707110929E-2</v>
      </c>
      <c r="E223" s="38">
        <v>-6.8340548685769361E-3</v>
      </c>
    </row>
    <row r="224" spans="1:5" x14ac:dyDescent="0.25">
      <c r="A224" s="4">
        <v>39401</v>
      </c>
      <c r="B224" s="38">
        <v>-1.8106968003776359E-2</v>
      </c>
      <c r="C224" s="38">
        <v>-2.5382535646648961E-2</v>
      </c>
      <c r="D224" s="38">
        <v>-5.0226085700761907E-3</v>
      </c>
      <c r="E224" s="38">
        <v>-1.3251129391504756E-2</v>
      </c>
    </row>
    <row r="225" spans="1:5" x14ac:dyDescent="0.25">
      <c r="A225" s="4">
        <v>39402</v>
      </c>
      <c r="B225" s="38">
        <v>8.8357302568044908E-3</v>
      </c>
      <c r="C225" s="38">
        <v>-1.0333629912313565E-2</v>
      </c>
      <c r="D225" s="38">
        <v>9.7274232031122256E-3</v>
      </c>
      <c r="E225" s="38">
        <v>5.2375432270418531E-3</v>
      </c>
    </row>
    <row r="226" spans="1:5" x14ac:dyDescent="0.25">
      <c r="A226" s="4">
        <v>39405</v>
      </c>
      <c r="B226" s="38">
        <v>-1.2758723424780299E-2</v>
      </c>
      <c r="C226" s="38">
        <v>-4.7883622972963488E-2</v>
      </c>
      <c r="D226" s="38">
        <v>-3.820897752693835E-3</v>
      </c>
      <c r="E226" s="38">
        <v>-1.7592940094126343E-2</v>
      </c>
    </row>
    <row r="227" spans="1:5" x14ac:dyDescent="0.25">
      <c r="A227" s="4">
        <v>39406</v>
      </c>
      <c r="B227" s="38">
        <v>-3.1486892892580143E-3</v>
      </c>
      <c r="C227" s="38">
        <v>-1.3714469632825266E-2</v>
      </c>
      <c r="D227" s="38">
        <v>1.8091879711753654E-2</v>
      </c>
      <c r="E227" s="38">
        <v>4.5359409420995282E-3</v>
      </c>
    </row>
    <row r="228" spans="1:5" x14ac:dyDescent="0.25">
      <c r="A228" s="4">
        <v>39407</v>
      </c>
      <c r="B228" s="38">
        <v>-2.3136082719677077E-2</v>
      </c>
      <c r="C228" s="38">
        <v>-4.0884091123790239E-2</v>
      </c>
      <c r="D228" s="38">
        <v>-1.0172803825427628E-2</v>
      </c>
      <c r="E228" s="38">
        <v>-1.6000412839747118E-2</v>
      </c>
    </row>
    <row r="229" spans="1:5" x14ac:dyDescent="0.25">
      <c r="A229" s="4">
        <v>39409</v>
      </c>
      <c r="B229" s="38">
        <v>1.3361157495219792E-2</v>
      </c>
      <c r="C229" s="38">
        <v>3.3948789121834508E-2</v>
      </c>
      <c r="D229" s="38">
        <v>-3.5121468668108404E-3</v>
      </c>
      <c r="E229" s="38">
        <v>1.6855535987489397E-2</v>
      </c>
    </row>
    <row r="230" spans="1:5" x14ac:dyDescent="0.25">
      <c r="A230" s="4">
        <v>39412</v>
      </c>
      <c r="B230" s="38">
        <v>-2.5269568497160499E-2</v>
      </c>
      <c r="C230" s="38">
        <v>-2.249929581507859E-2</v>
      </c>
      <c r="D230" s="38">
        <v>-3.3992511219910933E-2</v>
      </c>
      <c r="E230" s="38">
        <v>-2.3507615559154777E-2</v>
      </c>
    </row>
    <row r="231" spans="1:5" x14ac:dyDescent="0.25">
      <c r="A231" s="4">
        <v>39413</v>
      </c>
      <c r="B231" s="38">
        <v>1.9412808366581557E-2</v>
      </c>
      <c r="C231" s="38">
        <v>5.6724596264463439E-3</v>
      </c>
      <c r="D231" s="38">
        <v>2.7264493629838822E-3</v>
      </c>
      <c r="E231" s="38">
        <v>1.4865226780028608E-2</v>
      </c>
    </row>
    <row r="232" spans="1:5" x14ac:dyDescent="0.25">
      <c r="A232" s="4">
        <v>39414</v>
      </c>
      <c r="B232" s="38">
        <v>2.6612389174973876E-2</v>
      </c>
      <c r="C232" s="38">
        <v>4.0197074943254953E-2</v>
      </c>
      <c r="D232" s="38">
        <v>1.9173751374060268E-2</v>
      </c>
      <c r="E232" s="38">
        <v>2.8471501661612657E-2</v>
      </c>
    </row>
    <row r="233" spans="1:5" x14ac:dyDescent="0.25">
      <c r="A233" s="4">
        <v>39415</v>
      </c>
      <c r="B233" s="38">
        <v>-8.3549669511904599E-3</v>
      </c>
      <c r="C233" s="38">
        <v>-9.5541912858414409E-3</v>
      </c>
      <c r="D233" s="38">
        <v>-3.269600882978885E-3</v>
      </c>
      <c r="E233" s="38">
        <v>5.4692248954232739E-4</v>
      </c>
    </row>
    <row r="234" spans="1:5" x14ac:dyDescent="0.25">
      <c r="A234" s="4">
        <v>39416</v>
      </c>
      <c r="B234" s="38">
        <v>3.9236772411444486E-3</v>
      </c>
      <c r="C234" s="38">
        <v>2.9731747990528613E-2</v>
      </c>
      <c r="D234" s="38">
        <v>2.9754380773593206E-4</v>
      </c>
      <c r="E234" s="38">
        <v>7.7419406872816232E-3</v>
      </c>
    </row>
    <row r="235" spans="1:5" x14ac:dyDescent="0.25">
      <c r="A235" s="4">
        <v>39419</v>
      </c>
      <c r="B235" s="38">
        <v>-3.6164179101457979E-2</v>
      </c>
      <c r="C235" s="38">
        <v>-3.5232551578483776E-2</v>
      </c>
      <c r="D235" s="38">
        <v>-2.0445467485926499E-2</v>
      </c>
      <c r="E235" s="38">
        <v>-5.87337687799587E-3</v>
      </c>
    </row>
    <row r="236" spans="1:5" x14ac:dyDescent="0.25">
      <c r="A236" s="4">
        <v>39420</v>
      </c>
      <c r="B236" s="38">
        <v>-1.8584658742237786E-2</v>
      </c>
      <c r="C236" s="38">
        <v>-3.9391121708203011E-2</v>
      </c>
      <c r="D236" s="38">
        <v>-4.5671009565172284E-3</v>
      </c>
      <c r="E236" s="38">
        <v>-6.5574860336670314E-3</v>
      </c>
    </row>
    <row r="237" spans="1:5" x14ac:dyDescent="0.25">
      <c r="A237" s="4">
        <v>39421</v>
      </c>
      <c r="B237" s="38">
        <v>1.2610189834795858E-2</v>
      </c>
      <c r="C237" s="38">
        <v>1.4333664562840903E-3</v>
      </c>
      <c r="D237" s="38">
        <v>4.124918480768093E-2</v>
      </c>
      <c r="E237" s="38">
        <v>1.5599361171936197E-2</v>
      </c>
    </row>
    <row r="238" spans="1:5" x14ac:dyDescent="0.25">
      <c r="A238" s="4">
        <v>39422</v>
      </c>
      <c r="B238" s="38">
        <v>1.4871175683056131E-2</v>
      </c>
      <c r="C238" s="38">
        <v>1.1400573997776256E-2</v>
      </c>
      <c r="D238" s="38">
        <v>1.1644880110003475E-2</v>
      </c>
      <c r="E238" s="38">
        <v>1.5021540561942586E-2</v>
      </c>
    </row>
    <row r="239" spans="1:5" x14ac:dyDescent="0.25">
      <c r="A239" s="4">
        <v>39423</v>
      </c>
      <c r="B239" s="38">
        <v>-8.0629390343841623E-4</v>
      </c>
      <c r="C239" s="38">
        <v>0</v>
      </c>
      <c r="D239" s="38">
        <v>-5.7880623794147074E-4</v>
      </c>
      <c r="E239" s="38">
        <v>-1.7690280886439522E-3</v>
      </c>
    </row>
    <row r="240" spans="1:5" x14ac:dyDescent="0.25">
      <c r="A240" s="4">
        <v>39426</v>
      </c>
      <c r="B240" s="38">
        <v>4.8238523209596451E-3</v>
      </c>
      <c r="C240" s="38">
        <v>1.1265132758443144E-2</v>
      </c>
      <c r="D240" s="38">
        <v>6.6387578684408482E-3</v>
      </c>
      <c r="E240" s="38">
        <v>7.5157705256400928E-3</v>
      </c>
    </row>
    <row r="241" spans="1:5" x14ac:dyDescent="0.25">
      <c r="A241" s="4">
        <v>39427</v>
      </c>
      <c r="B241" s="38">
        <v>-1.0209711493951291E-2</v>
      </c>
      <c r="C241" s="38">
        <v>-2.4099073212503541E-2</v>
      </c>
      <c r="D241" s="38">
        <v>-1.9170174986752435E-2</v>
      </c>
      <c r="E241" s="38">
        <v>-2.5587341337439316E-2</v>
      </c>
    </row>
    <row r="242" spans="1:5" x14ac:dyDescent="0.25">
      <c r="A242" s="4">
        <v>39428</v>
      </c>
      <c r="B242" s="38">
        <v>5.9229933158711206E-3</v>
      </c>
      <c r="C242" s="38">
        <v>1.2833940454060524E-2</v>
      </c>
      <c r="D242" s="38">
        <v>1.0792022161363102E-2</v>
      </c>
      <c r="E242" s="38">
        <v>6.1659580994473879E-3</v>
      </c>
    </row>
    <row r="243" spans="1:5" x14ac:dyDescent="0.25">
      <c r="A243" s="4">
        <v>39429</v>
      </c>
      <c r="B243" s="38">
        <v>8.8206162524317455E-3</v>
      </c>
      <c r="C243" s="38">
        <v>-9.9692591405478159E-3</v>
      </c>
      <c r="D243" s="38">
        <v>2.1524658734959602E-2</v>
      </c>
      <c r="E243" s="38">
        <v>1.2594675916898265E-3</v>
      </c>
    </row>
    <row r="244" spans="1:5" x14ac:dyDescent="0.25">
      <c r="A244" s="4">
        <v>39430</v>
      </c>
      <c r="B244" s="38">
        <v>-1.7989952869750907E-2</v>
      </c>
      <c r="C244" s="38">
        <v>-1.4406182680496628E-2</v>
      </c>
      <c r="D244" s="38">
        <v>2.5524944101550499E-3</v>
      </c>
      <c r="E244" s="38">
        <v>-1.3794570818428137E-2</v>
      </c>
    </row>
    <row r="245" spans="1:5" x14ac:dyDescent="0.25">
      <c r="A245" s="4">
        <v>39433</v>
      </c>
      <c r="B245" s="38">
        <v>-1.1717897243315813E-2</v>
      </c>
      <c r="C245" s="38">
        <v>-1.3145430470346883E-2</v>
      </c>
      <c r="D245" s="38">
        <v>-2.6400499469833156E-2</v>
      </c>
      <c r="E245" s="38">
        <v>-1.5110619173703576E-2</v>
      </c>
    </row>
    <row r="246" spans="1:5" x14ac:dyDescent="0.25">
      <c r="A246" s="4">
        <v>39434</v>
      </c>
      <c r="B246" s="38">
        <v>8.7335056802286901E-3</v>
      </c>
      <c r="C246" s="38">
        <v>1.4691659672411682E-3</v>
      </c>
      <c r="D246" s="38">
        <v>1.0125712881348097E-2</v>
      </c>
      <c r="E246" s="38">
        <v>6.2643799703426166E-3</v>
      </c>
    </row>
    <row r="247" spans="1:5" x14ac:dyDescent="0.25">
      <c r="A247" s="4">
        <v>39435</v>
      </c>
      <c r="B247" s="38">
        <v>-6.2698004560061762E-3</v>
      </c>
      <c r="C247" s="38">
        <v>-7.374831457026422E-3</v>
      </c>
      <c r="D247" s="38">
        <v>1.4383672488909455E-3</v>
      </c>
      <c r="E247" s="38">
        <v>-1.3277915696927676E-3</v>
      </c>
    </row>
    <row r="248" spans="1:5" x14ac:dyDescent="0.25">
      <c r="A248" s="4">
        <v>39436</v>
      </c>
      <c r="B248" s="38">
        <v>7.0840934705599934E-3</v>
      </c>
      <c r="C248" s="38">
        <v>4.4343378977299962E-3</v>
      </c>
      <c r="D248" s="38">
        <v>2.0765855459837165E-2</v>
      </c>
      <c r="E248" s="38">
        <v>5.1435807847807283E-3</v>
      </c>
    </row>
    <row r="249" spans="1:5" x14ac:dyDescent="0.25">
      <c r="A249" s="4">
        <v>39437</v>
      </c>
      <c r="B249" s="38">
        <v>1.6835809813705246E-2</v>
      </c>
      <c r="C249" s="38">
        <v>0</v>
      </c>
      <c r="D249" s="38">
        <v>1.5088502663390521E-2</v>
      </c>
      <c r="E249" s="38">
        <v>1.6690703791978206E-2</v>
      </c>
    </row>
    <row r="250" spans="1:5" x14ac:dyDescent="0.25">
      <c r="A250" s="4">
        <v>39440</v>
      </c>
      <c r="B250" s="38">
        <v>1.0444922548580964E-2</v>
      </c>
      <c r="C250" s="38">
        <v>-5.9143868190101208E-3</v>
      </c>
      <c r="D250" s="38">
        <v>1.4317161089550796E-2</v>
      </c>
      <c r="E250" s="38">
        <v>8.0547901877369155E-3</v>
      </c>
    </row>
    <row r="251" spans="1:5" x14ac:dyDescent="0.25">
      <c r="A251" s="4">
        <v>39442</v>
      </c>
      <c r="B251" s="38">
        <v>5.324953325554758E-4</v>
      </c>
      <c r="C251" s="38">
        <v>2.0531144881412455E-2</v>
      </c>
      <c r="D251" s="38">
        <v>8.1968193989666825E-4</v>
      </c>
      <c r="E251" s="38">
        <v>8.2531070824305751E-4</v>
      </c>
    </row>
    <row r="252" spans="1:5" x14ac:dyDescent="0.25">
      <c r="A252" s="4">
        <v>39443</v>
      </c>
      <c r="B252" s="38">
        <v>-9.6327482477373983E-3</v>
      </c>
      <c r="C252" s="38">
        <v>-7.2816730669062711E-3</v>
      </c>
      <c r="D252" s="38">
        <v>-1.763618272736283E-2</v>
      </c>
      <c r="E252" s="38">
        <v>-1.4080638261442206E-2</v>
      </c>
    </row>
    <row r="253" spans="1:5" x14ac:dyDescent="0.25">
      <c r="A253" s="4">
        <v>39444</v>
      </c>
      <c r="B253" s="38">
        <v>4.0245809131945918E-3</v>
      </c>
      <c r="C253" s="38">
        <v>-2.0682754002045667E-2</v>
      </c>
      <c r="D253" s="38">
        <v>4.1618726537365272E-3</v>
      </c>
      <c r="E253" s="38">
        <v>1.460945823465967E-3</v>
      </c>
    </row>
    <row r="254" spans="1:5" x14ac:dyDescent="0.25">
      <c r="A254" s="4">
        <v>39447</v>
      </c>
      <c r="B254" s="38">
        <v>-7.2562278961312912E-3</v>
      </c>
      <c r="C254" s="38">
        <v>4.4665964554675636E-3</v>
      </c>
      <c r="D254" s="38">
        <v>-1.4501285420692869E-2</v>
      </c>
      <c r="E254" s="38">
        <v>-6.8620984256098656E-3</v>
      </c>
    </row>
    <row r="255" spans="1:5" x14ac:dyDescent="0.25">
      <c r="A255" s="4">
        <v>39449</v>
      </c>
      <c r="B255" s="38">
        <v>-8.3976695104535422E-3</v>
      </c>
      <c r="C255" s="38">
        <v>-1.9501004124468781E-2</v>
      </c>
      <c r="D255" s="38">
        <v>-1.0731680728916702E-2</v>
      </c>
      <c r="E255" s="38">
        <v>-1.4333249723592512E-2</v>
      </c>
    </row>
    <row r="256" spans="1:5" x14ac:dyDescent="0.25">
      <c r="A256" s="4">
        <v>39450</v>
      </c>
      <c r="B256" s="38">
        <v>1.0869964208165149E-3</v>
      </c>
      <c r="C256" s="38">
        <v>-2.2991785368732885E-2</v>
      </c>
      <c r="D256" s="38">
        <v>4.2500754951952718E-3</v>
      </c>
      <c r="E256" s="38">
        <v>0</v>
      </c>
    </row>
    <row r="257" spans="1:5" x14ac:dyDescent="0.25">
      <c r="A257" s="4">
        <v>39451</v>
      </c>
      <c r="B257" s="38">
        <v>-2.0867787679574E-2</v>
      </c>
      <c r="C257" s="38">
        <v>-5.0889511746332987E-2</v>
      </c>
      <c r="D257" s="38">
        <v>-2.8389029684893242E-2</v>
      </c>
      <c r="E257" s="38">
        <v>-2.4859886335013751E-2</v>
      </c>
    </row>
    <row r="258" spans="1:5" x14ac:dyDescent="0.25">
      <c r="A258" s="4">
        <v>39454</v>
      </c>
      <c r="B258" s="38">
        <v>3.8765158225112502E-3</v>
      </c>
      <c r="C258" s="38">
        <v>4.8889612712839396E-3</v>
      </c>
      <c r="D258" s="38">
        <v>6.6676276200953663E-3</v>
      </c>
      <c r="E258" s="38">
        <v>3.2280240080280924E-3</v>
      </c>
    </row>
    <row r="259" spans="1:5" x14ac:dyDescent="0.25">
      <c r="A259" s="4">
        <v>39455</v>
      </c>
      <c r="B259" s="38">
        <v>-2.1795198413460073E-2</v>
      </c>
      <c r="C259" s="38">
        <v>-9.7938282081305953E-3</v>
      </c>
      <c r="D259" s="38">
        <v>-3.4090596481782552E-2</v>
      </c>
      <c r="E259" s="38">
        <v>-1.8184257238669826E-2</v>
      </c>
    </row>
    <row r="260" spans="1:5" x14ac:dyDescent="0.25">
      <c r="A260" s="4">
        <v>39456</v>
      </c>
      <c r="B260" s="38">
        <v>1.1236204030405995E-2</v>
      </c>
      <c r="C260" s="38">
        <v>-4.9290432870033249E-3</v>
      </c>
      <c r="D260" s="38">
        <v>2.9166430960187163E-2</v>
      </c>
      <c r="E260" s="38">
        <v>1.3607012888741825E-2</v>
      </c>
    </row>
    <row r="261" spans="1:5" x14ac:dyDescent="0.25">
      <c r="A261" s="4">
        <v>39457</v>
      </c>
      <c r="B261" s="38">
        <v>3.346100340798611E-3</v>
      </c>
      <c r="C261" s="38">
        <v>2.9224202424471553E-2</v>
      </c>
      <c r="D261" s="38">
        <v>-3.1989951987860536E-3</v>
      </c>
      <c r="E261" s="38">
        <v>7.9337653383133137E-3</v>
      </c>
    </row>
    <row r="262" spans="1:5" x14ac:dyDescent="0.25">
      <c r="A262" s="4">
        <v>39458</v>
      </c>
      <c r="B262" s="38">
        <v>-2.1100312815921222E-2</v>
      </c>
      <c r="C262" s="38">
        <v>-3.0872630670866319E-2</v>
      </c>
      <c r="D262" s="38">
        <v>-1.230957573525804E-2</v>
      </c>
      <c r="E262" s="38">
        <v>-1.3625903434299631E-2</v>
      </c>
    </row>
    <row r="263" spans="1:5" x14ac:dyDescent="0.25">
      <c r="A263" s="4">
        <v>39461</v>
      </c>
      <c r="B263" s="38">
        <v>8.2120929299420529E-3</v>
      </c>
      <c r="C263" s="38">
        <v>1.9612039604844863E-2</v>
      </c>
      <c r="D263" s="38">
        <v>1.4056057965563928E-2</v>
      </c>
      <c r="E263" s="38">
        <v>1.0817605901139948E-2</v>
      </c>
    </row>
    <row r="264" spans="1:5" x14ac:dyDescent="0.25">
      <c r="A264" s="4">
        <v>39462</v>
      </c>
      <c r="B264" s="38">
        <v>-2.6576638251645357E-2</v>
      </c>
      <c r="C264" s="38">
        <v>-3.4571464798503135E-2</v>
      </c>
      <c r="D264" s="38">
        <v>-1.1405087239560427E-2</v>
      </c>
      <c r="E264" s="38">
        <v>-2.5235105106769917E-2</v>
      </c>
    </row>
    <row r="265" spans="1:5" x14ac:dyDescent="0.25">
      <c r="A265" s="4">
        <v>39463</v>
      </c>
      <c r="B265" s="38">
        <v>8.6799249591613134E-4</v>
      </c>
      <c r="C265" s="38">
        <v>-1.8601412415261417E-2</v>
      </c>
      <c r="D265" s="38">
        <v>-2.2907622872047288E-2</v>
      </c>
      <c r="E265" s="38">
        <v>-5.5115648785916743E-3</v>
      </c>
    </row>
    <row r="266" spans="1:5" x14ac:dyDescent="0.25">
      <c r="A266" s="4">
        <v>39464</v>
      </c>
      <c r="B266" s="38">
        <v>-3.984559179684781E-2</v>
      </c>
      <c r="C266" s="38">
        <v>-1.7208169818358255E-2</v>
      </c>
      <c r="D266" s="38">
        <v>-3.6180300012484011E-3</v>
      </c>
      <c r="E266" s="38">
        <v>-2.9486627766808118E-2</v>
      </c>
    </row>
    <row r="267" spans="1:5" x14ac:dyDescent="0.25">
      <c r="A267" s="4">
        <v>39465</v>
      </c>
      <c r="B267" s="38">
        <v>3.2586176445366384E-2</v>
      </c>
      <c r="C267" s="38">
        <v>2.7392703881464982E-2</v>
      </c>
      <c r="D267" s="38">
        <v>-3.0245955841339154E-3</v>
      </c>
      <c r="E267" s="38">
        <v>-6.0395962582042327E-3</v>
      </c>
    </row>
    <row r="268" spans="1:5" x14ac:dyDescent="0.25">
      <c r="A268" s="4">
        <v>39469</v>
      </c>
      <c r="B268" s="38">
        <v>-7.6075144722203792E-3</v>
      </c>
      <c r="C268" s="38">
        <v>1.6957297579105965E-3</v>
      </c>
      <c r="D268" s="38">
        <v>-3.1387361410843147E-2</v>
      </c>
      <c r="E268" s="38">
        <v>-1.114557839210234E-2</v>
      </c>
    </row>
    <row r="269" spans="1:5" x14ac:dyDescent="0.25">
      <c r="A269" s="4">
        <v>39470</v>
      </c>
      <c r="B269" s="38">
        <v>1.5734169561985825E-2</v>
      </c>
      <c r="C269" s="38">
        <v>6.0519551485499291E-2</v>
      </c>
      <c r="D269" s="38">
        <v>-1.8773728380694734E-3</v>
      </c>
      <c r="E269" s="38">
        <v>2.1237339243455042E-2</v>
      </c>
    </row>
    <row r="270" spans="1:5" x14ac:dyDescent="0.25">
      <c r="A270" s="4">
        <v>39471</v>
      </c>
      <c r="B270" s="38">
        <v>1.7337210000966036E-3</v>
      </c>
      <c r="C270" s="38">
        <v>-6.3679925164858613E-3</v>
      </c>
      <c r="D270" s="38">
        <v>4.0509052609742663E-2</v>
      </c>
      <c r="E270" s="38">
        <v>1.0037980535463592E-2</v>
      </c>
    </row>
    <row r="271" spans="1:5" x14ac:dyDescent="0.25">
      <c r="A271" s="4">
        <v>39472</v>
      </c>
      <c r="B271" s="38">
        <v>-1.8936653739633054E-2</v>
      </c>
      <c r="C271" s="38">
        <v>4.9858453302102382E-2</v>
      </c>
      <c r="D271" s="38">
        <v>-9.3672940926325041E-3</v>
      </c>
      <c r="E271" s="38">
        <v>-1.5990932282689909E-2</v>
      </c>
    </row>
    <row r="272" spans="1:5" x14ac:dyDescent="0.25">
      <c r="A272" s="4">
        <v>39475</v>
      </c>
      <c r="B272" s="38">
        <v>2.0955287965480334E-2</v>
      </c>
      <c r="C272" s="38">
        <v>1.358196828754972E-2</v>
      </c>
      <c r="D272" s="38">
        <v>-6.701304527080924E-3</v>
      </c>
      <c r="E272" s="38">
        <v>1.7420094961539595E-2</v>
      </c>
    </row>
    <row r="273" spans="1:5" x14ac:dyDescent="0.25">
      <c r="A273" s="4">
        <v>39476</v>
      </c>
      <c r="B273" s="38">
        <v>1.1508270229708233E-3</v>
      </c>
      <c r="C273" s="38">
        <v>2.9933265291028108E-3</v>
      </c>
      <c r="D273" s="38">
        <v>-3.6740191260059762E-3</v>
      </c>
      <c r="E273" s="38">
        <v>6.1866634199604364E-3</v>
      </c>
    </row>
    <row r="274" spans="1:5" x14ac:dyDescent="0.25">
      <c r="A274" s="4">
        <v>39477</v>
      </c>
      <c r="B274" s="38">
        <v>5.0452956643140187E-3</v>
      </c>
      <c r="C274" s="38">
        <v>8.9265921419853633E-3</v>
      </c>
      <c r="D274" s="38">
        <v>-1.2345745658870878E-2</v>
      </c>
      <c r="E274" s="38">
        <v>-4.7126300765141134E-3</v>
      </c>
    </row>
    <row r="275" spans="1:5" x14ac:dyDescent="0.25">
      <c r="A275" s="4">
        <v>39478</v>
      </c>
      <c r="B275" s="38">
        <v>1.2068833838042463E-2</v>
      </c>
      <c r="C275" s="38">
        <v>-1.6426775818413227E-2</v>
      </c>
      <c r="D275" s="38">
        <v>1.2345745658870829E-2</v>
      </c>
      <c r="E275" s="38">
        <v>1.6801645566570628E-2</v>
      </c>
    </row>
    <row r="276" spans="1:5" x14ac:dyDescent="0.25">
      <c r="A276" s="4">
        <v>39479</v>
      </c>
      <c r="B276" s="38">
        <v>2.2372544009731838E-2</v>
      </c>
      <c r="C276" s="38">
        <v>3.1136830245558279E-2</v>
      </c>
      <c r="D276" s="38">
        <v>-6.8232564022239067E-2</v>
      </c>
      <c r="E276" s="38">
        <v>1.2163374658433652E-2</v>
      </c>
    </row>
    <row r="277" spans="1:5" x14ac:dyDescent="0.25">
      <c r="A277" s="4">
        <v>39482</v>
      </c>
      <c r="B277" s="38">
        <v>-2.2089921830503092E-2</v>
      </c>
      <c r="C277" s="38">
        <v>-2.5132189833636232E-2</v>
      </c>
      <c r="D277" s="38">
        <v>-8.5690956095363924E-3</v>
      </c>
      <c r="E277" s="38">
        <v>-1.0499553616957041E-2</v>
      </c>
    </row>
    <row r="278" spans="1:5" x14ac:dyDescent="0.25">
      <c r="A278" s="4">
        <v>39483</v>
      </c>
      <c r="B278" s="38">
        <v>-3.3345478227254671E-2</v>
      </c>
      <c r="C278" s="38">
        <v>-3.8142216350509822E-2</v>
      </c>
      <c r="D278" s="38">
        <v>-3.780398241558279E-2</v>
      </c>
      <c r="E278" s="38">
        <v>-3.2424092024557906E-2</v>
      </c>
    </row>
    <row r="279" spans="1:5" x14ac:dyDescent="0.25">
      <c r="A279" s="4">
        <v>39484</v>
      </c>
      <c r="B279" s="38">
        <v>-2.9220663910630953E-4</v>
      </c>
      <c r="C279" s="38">
        <v>-1.8842313890342213E-2</v>
      </c>
      <c r="D279" s="38">
        <v>-1.9101235086140141E-2</v>
      </c>
      <c r="E279" s="38">
        <v>-7.2471004269608905E-3</v>
      </c>
    </row>
    <row r="280" spans="1:5" x14ac:dyDescent="0.25">
      <c r="A280" s="4">
        <v>39485</v>
      </c>
      <c r="B280" s="38">
        <v>8.7636388784165025E-4</v>
      </c>
      <c r="C280" s="38">
        <v>-2.2431677322537997E-2</v>
      </c>
      <c r="D280" s="38">
        <v>-1.4124132734080945E-2</v>
      </c>
      <c r="E280" s="38">
        <v>8.098214891415342E-3</v>
      </c>
    </row>
    <row r="281" spans="1:5" x14ac:dyDescent="0.25">
      <c r="A281" s="4">
        <v>39486</v>
      </c>
      <c r="B281" s="38">
        <v>-1.1459198123287983E-2</v>
      </c>
      <c r="C281" s="38">
        <v>-1.4698838823547968E-2</v>
      </c>
      <c r="D281" s="38">
        <v>1.5525984518950455E-2</v>
      </c>
      <c r="E281" s="38">
        <v>-4.1960135196801333E-3</v>
      </c>
    </row>
    <row r="282" spans="1:5" x14ac:dyDescent="0.25">
      <c r="A282" s="4">
        <v>39489</v>
      </c>
      <c r="B282" s="38">
        <v>5.0115776992002252E-3</v>
      </c>
      <c r="C282" s="38">
        <v>4.9734005674138174E-2</v>
      </c>
      <c r="D282" s="38">
        <v>-1.2330925516015548E-2</v>
      </c>
      <c r="E282" s="38">
        <v>5.9197957242954746E-3</v>
      </c>
    </row>
    <row r="283" spans="1:5" x14ac:dyDescent="0.25">
      <c r="A283" s="4">
        <v>39490</v>
      </c>
      <c r="B283" s="38">
        <v>1.0528701028091527E-2</v>
      </c>
      <c r="C283" s="38">
        <v>1.0892531530042923E-2</v>
      </c>
      <c r="D283" s="38">
        <v>4.5979185013974889E-3</v>
      </c>
      <c r="E283" s="38">
        <v>7.2848614769842387E-3</v>
      </c>
    </row>
    <row r="284" spans="1:5" x14ac:dyDescent="0.25">
      <c r="A284" s="4">
        <v>39491</v>
      </c>
      <c r="B284" s="38">
        <v>1.7592433002979749E-2</v>
      </c>
      <c r="C284" s="38">
        <v>1.840875763061018E-2</v>
      </c>
      <c r="D284" s="38">
        <v>2.1641335075826999E-2</v>
      </c>
      <c r="E284" s="38">
        <v>1.3892295589271205E-2</v>
      </c>
    </row>
    <row r="285" spans="1:5" x14ac:dyDescent="0.25">
      <c r="A285" s="4">
        <v>39492</v>
      </c>
      <c r="B285" s="38">
        <v>-1.7009487969333402E-2</v>
      </c>
      <c r="C285" s="38">
        <v>-1.8408757630610222E-2</v>
      </c>
      <c r="D285" s="38">
        <v>-1.6011406409713724E-2</v>
      </c>
      <c r="E285" s="38">
        <v>-1.3477885411454293E-2</v>
      </c>
    </row>
    <row r="286" spans="1:5" x14ac:dyDescent="0.25">
      <c r="A286" s="4">
        <v>39493</v>
      </c>
      <c r="B286" s="38">
        <v>-5.8294503364641668E-4</v>
      </c>
      <c r="C286" s="38">
        <v>-1.5488306360255158E-3</v>
      </c>
      <c r="D286" s="38">
        <v>-2.811002326190856E-3</v>
      </c>
      <c r="E286" s="38">
        <v>8.9886800458413867E-4</v>
      </c>
    </row>
    <row r="287" spans="1:5" x14ac:dyDescent="0.25">
      <c r="A287" s="4">
        <v>39497</v>
      </c>
      <c r="B287" s="38">
        <v>-2.6221786638784888E-3</v>
      </c>
      <c r="C287" s="38">
        <v>4.6393138032570988E-3</v>
      </c>
      <c r="D287" s="38">
        <v>-4.9383481650542632E-3</v>
      </c>
      <c r="E287" s="38">
        <v>-8.1412343877870785E-4</v>
      </c>
    </row>
    <row r="288" spans="1:5" x14ac:dyDescent="0.25">
      <c r="A288" s="4">
        <v>39498</v>
      </c>
      <c r="B288" s="38">
        <v>2.3313322611277164E-3</v>
      </c>
      <c r="C288" s="38">
        <v>-1.0858737157842194E-2</v>
      </c>
      <c r="D288" s="38">
        <v>1.7730904147444224E-3</v>
      </c>
      <c r="E288" s="38">
        <v>8.3590301237826924E-3</v>
      </c>
    </row>
    <row r="289" spans="1:5" x14ac:dyDescent="0.25">
      <c r="A289" s="4">
        <v>39499</v>
      </c>
      <c r="B289" s="38">
        <v>-1.0533303046612444E-2</v>
      </c>
      <c r="C289" s="38">
        <v>-2.8484189900478286E-2</v>
      </c>
      <c r="D289" s="38">
        <v>-4.2612991676683424E-3</v>
      </c>
      <c r="E289" s="38">
        <v>-1.260035275236957E-2</v>
      </c>
    </row>
    <row r="290" spans="1:5" x14ac:dyDescent="0.25">
      <c r="A290" s="4">
        <v>39500</v>
      </c>
      <c r="B290" s="38">
        <v>-4.163823540487022E-3</v>
      </c>
      <c r="C290" s="38">
        <v>3.204393709351805E-3</v>
      </c>
      <c r="D290" s="38">
        <v>-1.5059192537466137E-2</v>
      </c>
      <c r="E290" s="38">
        <v>7.95361079229597E-3</v>
      </c>
    </row>
    <row r="291" spans="1:5" x14ac:dyDescent="0.25">
      <c r="A291" s="4">
        <v>39503</v>
      </c>
      <c r="B291" s="38">
        <v>1.9481558523154613E-2</v>
      </c>
      <c r="C291" s="38">
        <v>3.3048050181736954E-2</v>
      </c>
      <c r="D291" s="38">
        <v>5.7637064338322275E-3</v>
      </c>
      <c r="E291" s="38">
        <v>1.3737164409050326E-2</v>
      </c>
    </row>
    <row r="292" spans="1:5" x14ac:dyDescent="0.25">
      <c r="A292" s="4">
        <v>39504</v>
      </c>
      <c r="B292" s="38">
        <v>-7.9243225666261515E-3</v>
      </c>
      <c r="C292" s="38">
        <v>9.2429429917273674E-3</v>
      </c>
      <c r="D292" s="38">
        <v>1.9210514089412205E-2</v>
      </c>
      <c r="E292" s="38">
        <v>6.9018413712950855E-3</v>
      </c>
    </row>
    <row r="293" spans="1:5" x14ac:dyDescent="0.25">
      <c r="A293" s="4">
        <v>39505</v>
      </c>
      <c r="B293" s="38">
        <v>2.3543333835910063E-3</v>
      </c>
      <c r="C293" s="38">
        <v>1.2200011740980026E-2</v>
      </c>
      <c r="D293" s="38">
        <v>-4.2369313043629569E-3</v>
      </c>
      <c r="E293" s="38">
        <v>-6.802283623354267E-4</v>
      </c>
    </row>
    <row r="294" spans="1:5" x14ac:dyDescent="0.25">
      <c r="A294" s="4">
        <v>39506</v>
      </c>
      <c r="B294" s="38">
        <v>-5.0082744063700401E-3</v>
      </c>
      <c r="C294" s="38">
        <v>3.025018592429742E-3</v>
      </c>
      <c r="D294" s="38">
        <v>-1.1746240904397577E-2</v>
      </c>
      <c r="E294" s="38">
        <v>-8.8621415367895907E-3</v>
      </c>
    </row>
    <row r="295" spans="1:5" x14ac:dyDescent="0.25">
      <c r="A295" s="4">
        <v>39507</v>
      </c>
      <c r="B295" s="38">
        <v>-2.119782222437059E-2</v>
      </c>
      <c r="C295" s="38">
        <v>-1.3692811730462977E-2</v>
      </c>
      <c r="D295" s="38">
        <v>-2.6488163624654917E-2</v>
      </c>
      <c r="E295" s="38">
        <v>-2.7429898850999446E-2</v>
      </c>
    </row>
    <row r="296" spans="1:5" x14ac:dyDescent="0.25">
      <c r="A296" s="4">
        <v>39510</v>
      </c>
      <c r="B296" s="38">
        <v>7.8137447407775895E-3</v>
      </c>
      <c r="C296" s="38">
        <v>-5.5083802842432632E-2</v>
      </c>
      <c r="D296" s="38">
        <v>-7.7469216086828874E-3</v>
      </c>
      <c r="E296" s="38">
        <v>5.5289173310087744E-4</v>
      </c>
    </row>
    <row r="297" spans="1:5" x14ac:dyDescent="0.25">
      <c r="A297" s="4">
        <v>39511</v>
      </c>
      <c r="B297" s="38">
        <v>3.5871493206690174E-3</v>
      </c>
      <c r="C297" s="38">
        <v>-8.1297011346000286E-3</v>
      </c>
      <c r="D297" s="38">
        <v>2.198719975304118E-2</v>
      </c>
      <c r="E297" s="38">
        <v>-3.446254777161185E-3</v>
      </c>
    </row>
    <row r="298" spans="1:5" x14ac:dyDescent="0.25">
      <c r="A298" s="4">
        <v>39512</v>
      </c>
      <c r="B298" s="38">
        <v>4.4647738719341308E-3</v>
      </c>
      <c r="C298" s="38">
        <v>-1.6322840242249366E-3</v>
      </c>
      <c r="D298" s="38">
        <v>1.9023881235828016E-2</v>
      </c>
      <c r="E298" s="38">
        <v>5.7213303647354573E-3</v>
      </c>
    </row>
    <row r="299" spans="1:5" x14ac:dyDescent="0.25">
      <c r="A299" s="4">
        <v>39513</v>
      </c>
      <c r="B299" s="38">
        <v>-2.435135803123727E-2</v>
      </c>
      <c r="C299" s="38">
        <v>-2.9846101295951229E-2</v>
      </c>
      <c r="D299" s="38">
        <v>-1.974893222805878E-2</v>
      </c>
      <c r="E299" s="38">
        <v>-2.2102099933541727E-2</v>
      </c>
    </row>
    <row r="300" spans="1:5" x14ac:dyDescent="0.25">
      <c r="A300" s="4">
        <v>39514</v>
      </c>
      <c r="B300" s="38">
        <v>-1.9358255919242173E-2</v>
      </c>
      <c r="C300" s="38">
        <v>-2.7307555371489448E-2</v>
      </c>
      <c r="D300" s="38">
        <v>1.0822730761046583E-2</v>
      </c>
      <c r="E300" s="38">
        <v>-8.4293538225626938E-3</v>
      </c>
    </row>
    <row r="301" spans="1:5" x14ac:dyDescent="0.25">
      <c r="A301" s="4">
        <v>39517</v>
      </c>
      <c r="B301" s="38">
        <v>-1.6580437852202805E-2</v>
      </c>
      <c r="C301" s="38">
        <v>-3.1638491704695994E-2</v>
      </c>
      <c r="D301" s="38">
        <v>6.437386152860658E-3</v>
      </c>
      <c r="E301" s="38">
        <v>-1.5540412727252753E-2</v>
      </c>
    </row>
    <row r="302" spans="1:5" x14ac:dyDescent="0.25">
      <c r="A302" s="4">
        <v>39518</v>
      </c>
      <c r="B302" s="38">
        <v>5.2238128610078829E-2</v>
      </c>
      <c r="C302" s="38">
        <v>5.2182457588133564E-2</v>
      </c>
      <c r="D302" s="38">
        <v>4.2916345914135928E-2</v>
      </c>
      <c r="E302" s="38">
        <v>3.648925000810483E-2</v>
      </c>
    </row>
    <row r="303" spans="1:5" x14ac:dyDescent="0.25">
      <c r="A303" s="4">
        <v>39519</v>
      </c>
      <c r="B303" s="38">
        <v>1.6627499462802231E-2</v>
      </c>
      <c r="C303" s="38">
        <v>-3.4478228847796485E-2</v>
      </c>
      <c r="D303" s="38">
        <v>-2.244981109313389E-2</v>
      </c>
      <c r="E303" s="38">
        <v>-8.7500588406082633E-3</v>
      </c>
    </row>
    <row r="304" spans="1:5" x14ac:dyDescent="0.25">
      <c r="A304" s="4">
        <v>39520</v>
      </c>
      <c r="B304" s="38">
        <v>8.5041588622327188E-3</v>
      </c>
      <c r="C304" s="38">
        <v>-5.5925671122595909E-2</v>
      </c>
      <c r="D304" s="38">
        <v>-3.4900202532711655E-4</v>
      </c>
      <c r="E304" s="38">
        <v>5.1532440070762922E-3</v>
      </c>
    </row>
    <row r="305" spans="1:5" x14ac:dyDescent="0.25">
      <c r="A305" s="4">
        <v>39521</v>
      </c>
      <c r="B305" s="38">
        <v>-1.2634806892785184E-2</v>
      </c>
      <c r="C305" s="38">
        <v>-1.8722799512148423E-2</v>
      </c>
      <c r="D305" s="38">
        <v>-2.3331045888489034E-2</v>
      </c>
      <c r="E305" s="38">
        <v>-2.0975926476133125E-2</v>
      </c>
    </row>
    <row r="306" spans="1:5" x14ac:dyDescent="0.25">
      <c r="A306" s="4">
        <v>39524</v>
      </c>
      <c r="B306" s="38">
        <v>1.4967852709129753E-2</v>
      </c>
      <c r="C306" s="38">
        <v>-3.4620288086091355E-2</v>
      </c>
      <c r="D306" s="38">
        <v>1.2086782140449559E-2</v>
      </c>
      <c r="E306" s="38">
        <v>-8.8495934132168871E-3</v>
      </c>
    </row>
    <row r="307" spans="1:5" x14ac:dyDescent="0.25">
      <c r="A307" s="4">
        <v>39525</v>
      </c>
      <c r="B307" s="38">
        <v>5.1380210737867381E-2</v>
      </c>
      <c r="C307" s="38">
        <v>3.4620288086091335E-2</v>
      </c>
      <c r="D307" s="38">
        <v>3.8813209703960405E-2</v>
      </c>
      <c r="E307" s="38">
        <v>4.1558640465023083E-2</v>
      </c>
    </row>
    <row r="308" spans="1:5" x14ac:dyDescent="0.25">
      <c r="A308" s="4">
        <v>39526</v>
      </c>
      <c r="B308" s="38">
        <v>-1.5335432840611474E-2</v>
      </c>
      <c r="C308" s="38">
        <v>2.9790495974166643E-2</v>
      </c>
      <c r="D308" s="38">
        <v>-2.7568945955920958E-2</v>
      </c>
      <c r="E308" s="38">
        <v>-2.4571213356941901E-2</v>
      </c>
    </row>
    <row r="309" spans="1:5" x14ac:dyDescent="0.25">
      <c r="A309" s="4">
        <v>39527</v>
      </c>
      <c r="B309" s="38">
        <v>5.200927124095376E-2</v>
      </c>
      <c r="C309" s="38">
        <v>3.0717994320713104E-2</v>
      </c>
      <c r="D309" s="38">
        <v>1.9377630725304826E-2</v>
      </c>
      <c r="E309" s="38">
        <v>2.3656674992145483E-2</v>
      </c>
    </row>
    <row r="310" spans="1:5" x14ac:dyDescent="0.25">
      <c r="A310" s="4">
        <v>39531</v>
      </c>
      <c r="B310" s="38">
        <v>-2.4037023638489351E-3</v>
      </c>
      <c r="C310" s="38">
        <v>5.8742363484734432E-2</v>
      </c>
      <c r="D310" s="38">
        <v>-3.4270616598487533E-4</v>
      </c>
      <c r="E310" s="38">
        <v>1.5209274802404771E-2</v>
      </c>
    </row>
    <row r="311" spans="1:5" x14ac:dyDescent="0.25">
      <c r="A311" s="4">
        <v>39532</v>
      </c>
      <c r="B311" s="38">
        <v>-3.48148179093486E-3</v>
      </c>
      <c r="C311" s="38">
        <v>6.6874380194949035E-3</v>
      </c>
      <c r="D311" s="38">
        <v>-1.028823747055381E-3</v>
      </c>
      <c r="E311" s="38">
        <v>2.3065249222829014E-3</v>
      </c>
    </row>
    <row r="312" spans="1:5" x14ac:dyDescent="0.25">
      <c r="A312" s="4">
        <v>39533</v>
      </c>
      <c r="B312" s="38">
        <v>-3.7631056334209408E-3</v>
      </c>
      <c r="C312" s="38">
        <v>-2.1908151824514176E-2</v>
      </c>
      <c r="D312" s="38">
        <v>-2.0104701652792399E-2</v>
      </c>
      <c r="E312" s="38">
        <v>-8.7526161532179552E-3</v>
      </c>
    </row>
    <row r="313" spans="1:5" x14ac:dyDescent="0.25">
      <c r="A313" s="4">
        <v>39534</v>
      </c>
      <c r="B313" s="38">
        <v>-8.1135925531026498E-3</v>
      </c>
      <c r="C313" s="38">
        <v>-6.8360715298221046E-3</v>
      </c>
      <c r="D313" s="38">
        <v>-1.8018931955146835E-2</v>
      </c>
      <c r="E313" s="38">
        <v>-1.1315927724745873E-2</v>
      </c>
    </row>
    <row r="314" spans="1:5" x14ac:dyDescent="0.25">
      <c r="A314" s="4">
        <v>39535</v>
      </c>
      <c r="B314" s="38">
        <v>-5.9909665135668621E-3</v>
      </c>
      <c r="C314" s="38">
        <v>-4.2036726048343936E-2</v>
      </c>
      <c r="D314" s="38">
        <v>-5.0034020919367764E-3</v>
      </c>
      <c r="E314" s="38">
        <v>-7.938319776263145E-3</v>
      </c>
    </row>
    <row r="315" spans="1:5" x14ac:dyDescent="0.25">
      <c r="A315" s="4">
        <v>39538</v>
      </c>
      <c r="B315" s="38">
        <v>1.086674009588685E-2</v>
      </c>
      <c r="C315" s="38">
        <v>2.2992939061356802E-2</v>
      </c>
      <c r="D315" s="38">
        <v>1.6699393859317822E-2</v>
      </c>
      <c r="E315" s="38">
        <v>5.6951207717597348E-3</v>
      </c>
    </row>
    <row r="316" spans="1:5" x14ac:dyDescent="0.25">
      <c r="A316" s="4">
        <v>39539</v>
      </c>
      <c r="B316" s="38">
        <v>3.7649994801505285E-2</v>
      </c>
      <c r="C316" s="38">
        <v>4.2776629169080302E-2</v>
      </c>
      <c r="D316" s="38">
        <v>3.8702531382309918E-2</v>
      </c>
      <c r="E316" s="38">
        <v>3.5264014246068121E-2</v>
      </c>
    </row>
    <row r="317" spans="1:5" x14ac:dyDescent="0.25">
      <c r="A317" s="4">
        <v>39540</v>
      </c>
      <c r="B317" s="38">
        <v>-1.0726259626342549E-2</v>
      </c>
      <c r="C317" s="38">
        <v>2.6441763663903068E-2</v>
      </c>
      <c r="D317" s="38">
        <v>-1.1589173056793887E-2</v>
      </c>
      <c r="E317" s="38">
        <v>-1.7349027370234548E-3</v>
      </c>
    </row>
    <row r="318" spans="1:5" x14ac:dyDescent="0.25">
      <c r="A318" s="4">
        <v>39541</v>
      </c>
      <c r="B318" s="38">
        <v>-4.744587032796406E-3</v>
      </c>
      <c r="C318" s="38">
        <v>5.2438342382358429E-2</v>
      </c>
      <c r="D318" s="38">
        <v>-5.5017947192030755E-3</v>
      </c>
      <c r="E318" s="38">
        <v>1.3095518161059779E-3</v>
      </c>
    </row>
    <row r="319" spans="1:5" x14ac:dyDescent="0.25">
      <c r="A319" s="4">
        <v>39542</v>
      </c>
      <c r="B319" s="38">
        <v>-7.4277830604943477E-3</v>
      </c>
      <c r="C319" s="38">
        <v>4.6321504572436542E-3</v>
      </c>
      <c r="D319" s="38">
        <v>5.5017947192031961E-3</v>
      </c>
      <c r="E319" s="38">
        <v>8.0893624678109351E-4</v>
      </c>
    </row>
    <row r="320" spans="1:5" x14ac:dyDescent="0.25">
      <c r="A320" s="4">
        <v>39545</v>
      </c>
      <c r="B320" s="38">
        <v>-8.0189613629771429E-3</v>
      </c>
      <c r="C320" s="38">
        <v>3.6311808399932505E-2</v>
      </c>
      <c r="D320" s="38">
        <v>0</v>
      </c>
      <c r="E320" s="38">
        <v>1.5697793067080774E-3</v>
      </c>
    </row>
    <row r="321" spans="1:5" x14ac:dyDescent="0.25">
      <c r="A321" s="4">
        <v>39546</v>
      </c>
      <c r="B321" s="38">
        <v>-8.3545586261080211E-3</v>
      </c>
      <c r="C321" s="38">
        <v>2.6395718045873973E-2</v>
      </c>
      <c r="D321" s="38">
        <v>-1.4159661560865953E-2</v>
      </c>
      <c r="E321" s="38">
        <v>-4.7770091928588023E-3</v>
      </c>
    </row>
    <row r="322" spans="1:5" x14ac:dyDescent="0.25">
      <c r="A322" s="4">
        <v>39547</v>
      </c>
      <c r="B322" s="38">
        <v>-1.3899124946100809E-2</v>
      </c>
      <c r="C322" s="38">
        <v>-2.7882367911956286E-2</v>
      </c>
      <c r="D322" s="38">
        <v>4.8575684101527334E-3</v>
      </c>
      <c r="E322" s="38">
        <v>-8.0470127779817789E-3</v>
      </c>
    </row>
    <row r="323" spans="1:5" x14ac:dyDescent="0.25">
      <c r="A323" s="4">
        <v>39548</v>
      </c>
      <c r="B323" s="38">
        <v>8.470996544202478E-3</v>
      </c>
      <c r="C323" s="38">
        <v>2.9710928847441012E-3</v>
      </c>
      <c r="D323" s="38">
        <v>7.5859251593371852E-3</v>
      </c>
      <c r="E323" s="38">
        <v>4.5131858612869648E-3</v>
      </c>
    </row>
    <row r="324" spans="1:5" x14ac:dyDescent="0.25">
      <c r="A324" s="4">
        <v>39549</v>
      </c>
      <c r="B324" s="38">
        <v>-0.13684097476303544</v>
      </c>
      <c r="C324" s="38">
        <v>-7.4443494285751522E-3</v>
      </c>
      <c r="D324" s="38">
        <v>-2.8926474914529415E-2</v>
      </c>
      <c r="E324" s="38">
        <v>-2.0519179948340523E-2</v>
      </c>
    </row>
    <row r="325" spans="1:5" x14ac:dyDescent="0.25">
      <c r="A325" s="4">
        <v>39552</v>
      </c>
      <c r="B325" s="38">
        <v>-9.4040747740866057E-3</v>
      </c>
      <c r="C325" s="38">
        <v>1.3367483373834366E-2</v>
      </c>
      <c r="D325" s="38">
        <v>-7.8100248126930366E-3</v>
      </c>
      <c r="E325" s="38">
        <v>-3.3722353137571408E-3</v>
      </c>
    </row>
    <row r="326" spans="1:5" x14ac:dyDescent="0.25">
      <c r="A326" s="4">
        <v>39553</v>
      </c>
      <c r="B326" s="38">
        <v>7.2177945692010748E-3</v>
      </c>
      <c r="C326" s="38">
        <v>1.4638154680448594E-2</v>
      </c>
      <c r="D326" s="38">
        <v>6.7485132236468209E-3</v>
      </c>
      <c r="E326" s="38">
        <v>4.5965509414675112E-3</v>
      </c>
    </row>
    <row r="327" spans="1:5" x14ac:dyDescent="0.25">
      <c r="A327" s="4">
        <v>39554</v>
      </c>
      <c r="B327" s="38">
        <v>7.7872029985542905E-3</v>
      </c>
      <c r="C327" s="38">
        <v>4.40694781634757E-2</v>
      </c>
      <c r="D327" s="38">
        <v>2.447671558478642E-2</v>
      </c>
      <c r="E327" s="38">
        <v>2.254588777225661E-2</v>
      </c>
    </row>
    <row r="328" spans="1:5" x14ac:dyDescent="0.25">
      <c r="A328" s="4">
        <v>39555</v>
      </c>
      <c r="B328" s="38">
        <v>-6.5363990336775512E-3</v>
      </c>
      <c r="C328" s="38">
        <v>9.6932841439254791E-3</v>
      </c>
      <c r="D328" s="38">
        <v>9.2829037331357209E-3</v>
      </c>
      <c r="E328" s="38">
        <v>6.5357207263024041E-4</v>
      </c>
    </row>
    <row r="329" spans="1:5" x14ac:dyDescent="0.25">
      <c r="A329" s="4">
        <v>39556</v>
      </c>
      <c r="B329" s="38">
        <v>2.0707556710169977E-2</v>
      </c>
      <c r="C329" s="38">
        <v>2.5834935611749314E-2</v>
      </c>
      <c r="D329" s="38">
        <v>2.6344368179645746E-2</v>
      </c>
      <c r="E329" s="38">
        <v>1.7983089797596614E-2</v>
      </c>
    </row>
    <row r="330" spans="1:5" x14ac:dyDescent="0.25">
      <c r="A330" s="4">
        <v>39559</v>
      </c>
      <c r="B330" s="38">
        <v>-7.0604763345556995E-3</v>
      </c>
      <c r="C330" s="38">
        <v>3.6892810538994916E-2</v>
      </c>
      <c r="D330" s="38">
        <v>1.3902941054666768E-2</v>
      </c>
      <c r="E330" s="38">
        <v>-1.5349197180837017E-3</v>
      </c>
    </row>
    <row r="331" spans="1:5" x14ac:dyDescent="0.25">
      <c r="A331" s="4">
        <v>39560</v>
      </c>
      <c r="B331" s="38">
        <v>-4.012383085088677E-3</v>
      </c>
      <c r="C331" s="38">
        <v>-1.0400804302993989E-2</v>
      </c>
      <c r="D331" s="38">
        <v>-5.6040516667931715E-3</v>
      </c>
      <c r="E331" s="38">
        <v>-8.8269665666229208E-3</v>
      </c>
    </row>
    <row r="332" spans="1:5" x14ac:dyDescent="0.25">
      <c r="A332" s="4">
        <v>39561</v>
      </c>
      <c r="B332" s="38">
        <v>9.2651064341160694E-4</v>
      </c>
      <c r="C332" s="38">
        <v>-1.7142065078442122E-2</v>
      </c>
      <c r="D332" s="38">
        <v>3.8902669146674937E-2</v>
      </c>
      <c r="E332" s="38">
        <v>2.9020798694162739E-3</v>
      </c>
    </row>
    <row r="333" spans="1:5" x14ac:dyDescent="0.25">
      <c r="A333" s="4">
        <v>39562</v>
      </c>
      <c r="B333" s="38">
        <v>1.3811264910297483E-2</v>
      </c>
      <c r="C333" s="38">
        <v>0.11066500375118912</v>
      </c>
      <c r="D333" s="38">
        <v>1.1066902280222753E-2</v>
      </c>
      <c r="E333" s="38">
        <v>6.4216022329695007E-3</v>
      </c>
    </row>
    <row r="334" spans="1:5" x14ac:dyDescent="0.25">
      <c r="A334" s="4">
        <v>39563</v>
      </c>
      <c r="B334" s="38">
        <v>1.5723796894950268E-2</v>
      </c>
      <c r="C334" s="38">
        <v>-0.11332750688925296</v>
      </c>
      <c r="D334" s="38">
        <v>-6.3951747230242786E-2</v>
      </c>
      <c r="E334" s="38">
        <v>6.4892682895113935E-3</v>
      </c>
    </row>
    <row r="335" spans="1:5" x14ac:dyDescent="0.25">
      <c r="A335" s="4">
        <v>39566</v>
      </c>
      <c r="B335" s="38">
        <v>-4.8120495721202501E-3</v>
      </c>
      <c r="C335" s="38">
        <v>9.0448014008174094E-2</v>
      </c>
      <c r="D335" s="38">
        <v>-2.8563460216071385E-2</v>
      </c>
      <c r="E335" s="38">
        <v>-1.0099021072225325E-3</v>
      </c>
    </row>
    <row r="336" spans="1:5" x14ac:dyDescent="0.25">
      <c r="A336" s="4">
        <v>39567</v>
      </c>
      <c r="B336" s="38">
        <v>-1.0606812775840174E-2</v>
      </c>
      <c r="C336" s="38">
        <v>-1.1020230215929315E-2</v>
      </c>
      <c r="D336" s="38">
        <v>-1.2146155104557955E-2</v>
      </c>
      <c r="E336" s="38">
        <v>-3.8678796700264248E-3</v>
      </c>
    </row>
    <row r="337" spans="1:5" x14ac:dyDescent="0.25">
      <c r="A337" s="4">
        <v>39568</v>
      </c>
      <c r="B337" s="38">
        <v>-3.6637966954517968E-3</v>
      </c>
      <c r="C337" s="38">
        <v>1.7090507593060286E-2</v>
      </c>
      <c r="D337" s="38">
        <v>-4.1992539983731767E-3</v>
      </c>
      <c r="E337" s="38">
        <v>-3.8144068415030884E-3</v>
      </c>
    </row>
    <row r="338" spans="1:5" x14ac:dyDescent="0.25">
      <c r="A338" s="4">
        <v>39569</v>
      </c>
      <c r="B338" s="38">
        <v>1.2762663830763661E-2</v>
      </c>
      <c r="C338" s="38">
        <v>2.6285791610889848E-2</v>
      </c>
      <c r="D338" s="38">
        <v>3.0389234634174929E-2</v>
      </c>
      <c r="E338" s="38">
        <v>1.718381342502805E-2</v>
      </c>
    </row>
    <row r="339" spans="1:5" x14ac:dyDescent="0.25">
      <c r="A339" s="4">
        <v>39570</v>
      </c>
      <c r="B339" s="38">
        <v>6.6201732435640682E-3</v>
      </c>
      <c r="C339" s="38">
        <v>-2.5076145434561409E-2</v>
      </c>
      <c r="D339" s="38">
        <v>-5.4570413870880918E-3</v>
      </c>
      <c r="E339" s="38">
        <v>3.2307310234017681E-3</v>
      </c>
    </row>
    <row r="340" spans="1:5" x14ac:dyDescent="0.25">
      <c r="A340" s="4">
        <v>39573</v>
      </c>
      <c r="B340" s="38">
        <v>-4.8106018378872217E-3</v>
      </c>
      <c r="C340" s="38">
        <v>7.2332506770593453E-3</v>
      </c>
      <c r="D340" s="38">
        <v>-5.4872685500491755E-3</v>
      </c>
      <c r="E340" s="38">
        <v>-4.4522533176240033E-3</v>
      </c>
    </row>
    <row r="341" spans="1:5" x14ac:dyDescent="0.25">
      <c r="A341" s="4">
        <v>39574</v>
      </c>
      <c r="B341" s="38">
        <v>-5.4401225910014304E-3</v>
      </c>
      <c r="C341" s="38">
        <v>-7.2332506770592664E-3</v>
      </c>
      <c r="D341" s="38">
        <v>2.1096789372261671E-2</v>
      </c>
      <c r="E341" s="38">
        <v>7.6547430068767972E-3</v>
      </c>
    </row>
    <row r="342" spans="1:5" x14ac:dyDescent="0.25">
      <c r="A342" s="4">
        <v>39575</v>
      </c>
      <c r="B342" s="38">
        <v>-1.311498826600656E-2</v>
      </c>
      <c r="C342" s="38">
        <v>-3.8202870188859747E-2</v>
      </c>
      <c r="D342" s="38">
        <v>-1.6636163533504868E-2</v>
      </c>
      <c r="E342" s="38">
        <v>-1.7862277651782929E-2</v>
      </c>
    </row>
    <row r="343" spans="1:5" x14ac:dyDescent="0.25">
      <c r="A343" s="4">
        <v>39576</v>
      </c>
      <c r="B343" s="38">
        <v>6.1269348421614947E-4</v>
      </c>
      <c r="C343" s="38">
        <v>2.9704456808626409E-2</v>
      </c>
      <c r="D343" s="38">
        <v>2.0519499656988338E-3</v>
      </c>
      <c r="E343" s="38">
        <v>3.7066281347610561E-3</v>
      </c>
    </row>
    <row r="344" spans="1:5" x14ac:dyDescent="0.25">
      <c r="A344" s="4">
        <v>39577</v>
      </c>
      <c r="B344" s="38">
        <v>-9.8659219804118608E-3</v>
      </c>
      <c r="C344" s="38">
        <v>-1.2267260983886594E-2</v>
      </c>
      <c r="D344" s="38">
        <v>4.0918742484626286E-3</v>
      </c>
      <c r="E344" s="38">
        <v>-6.5388923601098379E-3</v>
      </c>
    </row>
    <row r="345" spans="1:5" x14ac:dyDescent="0.25">
      <c r="A345" s="4">
        <v>39580</v>
      </c>
      <c r="B345" s="38">
        <v>4.019826798380045E-3</v>
      </c>
      <c r="C345" s="38">
        <v>6.1524410855027583E-3</v>
      </c>
      <c r="D345" s="38">
        <v>2.0209167982979042E-2</v>
      </c>
      <c r="E345" s="38">
        <v>1.0988599144278964E-2</v>
      </c>
    </row>
    <row r="346" spans="1:5" x14ac:dyDescent="0.25">
      <c r="A346" s="4">
        <v>39581</v>
      </c>
      <c r="B346" s="38">
        <v>-2.1626360868642227E-3</v>
      </c>
      <c r="C346" s="38">
        <v>9.7658442515554996E-3</v>
      </c>
      <c r="D346" s="38">
        <v>-3.339775579411263E-3</v>
      </c>
      <c r="E346" s="38">
        <v>-1.5761257510778782E-4</v>
      </c>
    </row>
    <row r="347" spans="1:5" x14ac:dyDescent="0.25">
      <c r="A347" s="4">
        <v>39582</v>
      </c>
      <c r="B347" s="38">
        <v>5.5525448774465516E-3</v>
      </c>
      <c r="C347" s="38">
        <v>-1.099330799193007E-2</v>
      </c>
      <c r="D347" s="38">
        <v>5.024072468323617E-3</v>
      </c>
      <c r="E347" s="38">
        <v>4.1706051194620357E-3</v>
      </c>
    </row>
    <row r="348" spans="1:5" x14ac:dyDescent="0.25">
      <c r="A348" s="4">
        <v>39583</v>
      </c>
      <c r="B348" s="38">
        <v>-4.3168595930883251E-3</v>
      </c>
      <c r="C348" s="38">
        <v>3.6778804453718016E-3</v>
      </c>
      <c r="D348" s="38">
        <v>1.7227653340059532E-2</v>
      </c>
      <c r="E348" s="38">
        <v>1.0714945828499601E-2</v>
      </c>
    </row>
    <row r="349" spans="1:5" x14ac:dyDescent="0.25">
      <c r="A349" s="4">
        <v>39584</v>
      </c>
      <c r="B349" s="38">
        <v>-7.441911092295468E-3</v>
      </c>
      <c r="C349" s="38">
        <v>-7.3693376443515696E-3</v>
      </c>
      <c r="D349" s="38">
        <v>-1.5225235524385346E-2</v>
      </c>
      <c r="E349" s="38">
        <v>1.2726173955438886E-3</v>
      </c>
    </row>
    <row r="350" spans="1:5" x14ac:dyDescent="0.25">
      <c r="A350" s="4">
        <v>39587</v>
      </c>
      <c r="B350" s="38">
        <v>8.3688618948014552E-3</v>
      </c>
      <c r="C350" s="38">
        <v>-1.1163015082496753E-2</v>
      </c>
      <c r="D350" s="38">
        <v>-1.7830408169281196E-2</v>
      </c>
      <c r="E350" s="38">
        <v>9.3458571659976134E-4</v>
      </c>
    </row>
    <row r="351" spans="1:5" x14ac:dyDescent="0.25">
      <c r="A351" s="4">
        <v>39588</v>
      </c>
      <c r="B351" s="38">
        <v>-2.1211868859715953E-2</v>
      </c>
      <c r="C351" s="38">
        <v>-2.4963093555685585E-3</v>
      </c>
      <c r="D351" s="38">
        <v>-2.4047666179551279E-2</v>
      </c>
      <c r="E351" s="38">
        <v>-9.3183639801439934E-3</v>
      </c>
    </row>
    <row r="352" spans="1:5" x14ac:dyDescent="0.25">
      <c r="A352" s="4">
        <v>39589</v>
      </c>
      <c r="B352" s="38">
        <v>-2.3283089110987282E-2</v>
      </c>
      <c r="C352" s="38">
        <v>-2.5318283884580069E-2</v>
      </c>
      <c r="D352" s="38">
        <v>-1.7891976685998595E-2</v>
      </c>
      <c r="E352" s="38">
        <v>-1.6113650795532432E-2</v>
      </c>
    </row>
    <row r="353" spans="1:5" x14ac:dyDescent="0.25">
      <c r="A353" s="4">
        <v>39590</v>
      </c>
      <c r="B353" s="38">
        <v>6.4557674590436835E-4</v>
      </c>
      <c r="C353" s="38">
        <v>-8.5614071762419322E-2</v>
      </c>
      <c r="D353" s="38">
        <v>7.7570432320805517E-3</v>
      </c>
      <c r="E353" s="38">
        <v>2.8025831115238804E-3</v>
      </c>
    </row>
    <row r="354" spans="1:5" x14ac:dyDescent="0.25">
      <c r="A354" s="4">
        <v>39591</v>
      </c>
      <c r="B354" s="38">
        <v>-1.8879547823973147E-2</v>
      </c>
      <c r="C354" s="38">
        <v>-4.1343449824482258E-2</v>
      </c>
      <c r="D354" s="38">
        <v>-1.4862433992551461E-2</v>
      </c>
      <c r="E354" s="38">
        <v>-1.3288702018034275E-2</v>
      </c>
    </row>
    <row r="355" spans="1:5" x14ac:dyDescent="0.25">
      <c r="A355" s="4">
        <v>39595</v>
      </c>
      <c r="B355" s="38">
        <v>-9.8698953452022926E-4</v>
      </c>
      <c r="C355" s="38">
        <v>-1.0239120873992511E-2</v>
      </c>
      <c r="D355" s="38">
        <v>1.3808126036706394E-2</v>
      </c>
      <c r="E355" s="38">
        <v>6.8282440363418347E-3</v>
      </c>
    </row>
    <row r="356" spans="1:5" x14ac:dyDescent="0.25">
      <c r="A356" s="4">
        <v>39596</v>
      </c>
      <c r="B356" s="38">
        <v>4.9218755301268331E-3</v>
      </c>
      <c r="C356" s="38">
        <v>-2.9448231792166624E-3</v>
      </c>
      <c r="D356" s="38">
        <v>-9.1841025769005772E-3</v>
      </c>
      <c r="E356" s="38">
        <v>4.1482133951753694E-3</v>
      </c>
    </row>
    <row r="357" spans="1:5" x14ac:dyDescent="0.25">
      <c r="A357" s="4">
        <v>39597</v>
      </c>
      <c r="B357" s="38">
        <v>2.9418741519764238E-3</v>
      </c>
      <c r="C357" s="38">
        <v>-1.0383090114897143E-2</v>
      </c>
      <c r="D357" s="38">
        <v>4.603031291691922E-3</v>
      </c>
      <c r="E357" s="38">
        <v>5.4411186654810288E-3</v>
      </c>
    </row>
    <row r="358" spans="1:5" x14ac:dyDescent="0.25">
      <c r="A358" s="4">
        <v>39598</v>
      </c>
      <c r="B358" s="38">
        <v>2.6075677684676917E-3</v>
      </c>
      <c r="C358" s="38">
        <v>1.3327913294113852E-2</v>
      </c>
      <c r="D358" s="38">
        <v>3.5268852614719258E-4</v>
      </c>
      <c r="E358" s="38">
        <v>1.5247137349638953E-3</v>
      </c>
    </row>
    <row r="359" spans="1:5" x14ac:dyDescent="0.25">
      <c r="A359" s="4">
        <v>39601</v>
      </c>
      <c r="B359" s="38">
        <v>-1.0142212688492643E-2</v>
      </c>
      <c r="C359" s="38">
        <v>-2.3812490229478848E-2</v>
      </c>
      <c r="D359" s="38">
        <v>-1.8532257338723764E-2</v>
      </c>
      <c r="E359" s="38">
        <v>-1.0526246040699707E-2</v>
      </c>
    </row>
    <row r="360" spans="1:5" x14ac:dyDescent="0.25">
      <c r="A360" s="4">
        <v>39602</v>
      </c>
      <c r="B360" s="38">
        <v>1.6422164503116933E-3</v>
      </c>
      <c r="C360" s="38">
        <v>6.0046404119219405E-3</v>
      </c>
      <c r="D360" s="38">
        <v>-1.7782780900554223E-2</v>
      </c>
      <c r="E360" s="38">
        <v>-5.7653109038670828E-3</v>
      </c>
    </row>
    <row r="361" spans="1:5" x14ac:dyDescent="0.25">
      <c r="A361" s="4">
        <v>39603</v>
      </c>
      <c r="B361" s="38">
        <v>-3.2856465563354007E-4</v>
      </c>
      <c r="C361" s="38">
        <v>-3.3488509182756969E-2</v>
      </c>
      <c r="D361" s="38">
        <v>8.3865479552310065E-3</v>
      </c>
      <c r="E361" s="38">
        <v>1.6492351709299498E-4</v>
      </c>
    </row>
    <row r="362" spans="1:5" x14ac:dyDescent="0.25">
      <c r="A362" s="4">
        <v>39604</v>
      </c>
      <c r="B362" s="38">
        <v>1.9835901651519827E-2</v>
      </c>
      <c r="C362" s="38">
        <v>-9.3291726220550882E-3</v>
      </c>
      <c r="D362" s="38">
        <v>2.7222115344809655E-2</v>
      </c>
      <c r="E362" s="38">
        <v>1.938478618462432E-2</v>
      </c>
    </row>
    <row r="363" spans="1:5" x14ac:dyDescent="0.25">
      <c r="A363" s="4">
        <v>39605</v>
      </c>
      <c r="B363" s="38">
        <v>-3.4057034441863795E-2</v>
      </c>
      <c r="C363" s="38">
        <v>-5.7896539135411526E-2</v>
      </c>
      <c r="D363" s="38">
        <v>-2.9039525878535536E-2</v>
      </c>
      <c r="E363" s="38">
        <v>-3.1259817729789904E-2</v>
      </c>
    </row>
    <row r="364" spans="1:5" x14ac:dyDescent="0.25">
      <c r="A364" s="4">
        <v>39608</v>
      </c>
      <c r="B364" s="38">
        <v>1.330706281997097E-3</v>
      </c>
      <c r="C364" s="38">
        <v>5.1628385244139659E-2</v>
      </c>
      <c r="D364" s="38">
        <v>7.9712430691551671E-3</v>
      </c>
      <c r="E364" s="38">
        <v>8.2941989385173988E-4</v>
      </c>
    </row>
    <row r="365" spans="1:5" x14ac:dyDescent="0.25">
      <c r="A365" s="4">
        <v>39609</v>
      </c>
      <c r="B365" s="38">
        <v>8.9425908303671017E-3</v>
      </c>
      <c r="C365" s="38">
        <v>-3.8473299893256326E-2</v>
      </c>
      <c r="D365" s="38">
        <v>6.4749124910260083E-3</v>
      </c>
      <c r="E365" s="38">
        <v>-2.4392518123081174E-3</v>
      </c>
    </row>
    <row r="366" spans="1:5" x14ac:dyDescent="0.25">
      <c r="A366" s="4">
        <v>39610</v>
      </c>
      <c r="B366" s="38">
        <v>-1.6623178050141432E-2</v>
      </c>
      <c r="C366" s="38">
        <v>-2.4809479639678209E-2</v>
      </c>
      <c r="D366" s="38">
        <v>-2.7996638238165245E-2</v>
      </c>
      <c r="E366" s="38">
        <v>-1.682309358509167E-2</v>
      </c>
    </row>
    <row r="367" spans="1:5" x14ac:dyDescent="0.25">
      <c r="A367" s="4">
        <v>39611</v>
      </c>
      <c r="B367" s="38">
        <v>-2.6495725581921377E-2</v>
      </c>
      <c r="C367" s="38">
        <v>5.0113811722430268E-3</v>
      </c>
      <c r="D367" s="38">
        <v>4.0467593232007784E-2</v>
      </c>
      <c r="E367" s="38">
        <v>3.3468653229991197E-3</v>
      </c>
    </row>
    <row r="368" spans="1:5" x14ac:dyDescent="0.25">
      <c r="A368" s="4">
        <v>39612</v>
      </c>
      <c r="B368" s="38">
        <v>3.4351145164038433E-3</v>
      </c>
      <c r="C368" s="38">
        <v>4.401483305194883E-2</v>
      </c>
      <c r="D368" s="38">
        <v>2.8967521249978281E-2</v>
      </c>
      <c r="E368" s="38">
        <v>1.4956256276977732E-2</v>
      </c>
    </row>
    <row r="369" spans="1:5" x14ac:dyDescent="0.25">
      <c r="A369" s="4">
        <v>39615</v>
      </c>
      <c r="B369" s="38">
        <v>-6.192790301296291E-3</v>
      </c>
      <c r="C369" s="38">
        <v>3.6025336489323052E-2</v>
      </c>
      <c r="D369" s="38">
        <v>-4.8275527680102888E-3</v>
      </c>
      <c r="E369" s="38">
        <v>8.3447300760021342E-5</v>
      </c>
    </row>
    <row r="370" spans="1:5" x14ac:dyDescent="0.25">
      <c r="A370" s="4">
        <v>39616</v>
      </c>
      <c r="B370" s="38">
        <v>-3.804931118489144E-3</v>
      </c>
      <c r="C370" s="38">
        <v>1.5271510065454207E-2</v>
      </c>
      <c r="D370" s="38">
        <v>-4.5041617328811512E-3</v>
      </c>
      <c r="E370" s="38">
        <v>-6.7865618210172177E-3</v>
      </c>
    </row>
    <row r="371" spans="1:5" x14ac:dyDescent="0.25">
      <c r="A371" s="4">
        <v>39617</v>
      </c>
      <c r="B371" s="38">
        <v>-2.2780306923250809E-2</v>
      </c>
      <c r="C371" s="38">
        <v>-5.930145427456783E-2</v>
      </c>
      <c r="D371" s="38">
        <v>-1.1875445253223546E-2</v>
      </c>
      <c r="E371" s="38">
        <v>-9.7413494008413565E-3</v>
      </c>
    </row>
    <row r="372" spans="1:5" x14ac:dyDescent="0.25">
      <c r="A372" s="4">
        <v>39618</v>
      </c>
      <c r="B372" s="38">
        <v>3.5464959627941854E-4</v>
      </c>
      <c r="C372" s="38">
        <v>1.5945650173147131E-2</v>
      </c>
      <c r="D372" s="38">
        <v>1.6379606986104595E-2</v>
      </c>
      <c r="E372" s="38">
        <v>4.007455834502364E-3</v>
      </c>
    </row>
    <row r="373" spans="1:5" x14ac:dyDescent="0.25">
      <c r="A373" s="4">
        <v>39619</v>
      </c>
      <c r="B373" s="38">
        <v>-1.9172098182196416E-2</v>
      </c>
      <c r="C373" s="38">
        <v>-8.4135739320124414E-2</v>
      </c>
      <c r="D373" s="38">
        <v>-2.4493948152406582E-2</v>
      </c>
      <c r="E373" s="38">
        <v>-1.8711264170592726E-2</v>
      </c>
    </row>
    <row r="374" spans="1:5" x14ac:dyDescent="0.25">
      <c r="A374" s="4">
        <v>39622</v>
      </c>
      <c r="B374" s="38">
        <v>7.3004876410370692E-4</v>
      </c>
      <c r="C374" s="38">
        <v>-9.565013314282661E-2</v>
      </c>
      <c r="D374" s="38">
        <v>-9.2530318294436909E-3</v>
      </c>
      <c r="E374" s="38">
        <v>6.2174926785194451E-5</v>
      </c>
    </row>
    <row r="375" spans="1:5" x14ac:dyDescent="0.25">
      <c r="A375" s="4">
        <v>39623</v>
      </c>
      <c r="B375" s="38">
        <v>6.9108494756126779E-3</v>
      </c>
      <c r="C375" s="38">
        <v>7.5454436525518778E-3</v>
      </c>
      <c r="D375" s="38">
        <v>-8.6174464854599699E-3</v>
      </c>
      <c r="E375" s="38">
        <v>-2.8065018109749338E-3</v>
      </c>
    </row>
    <row r="376" spans="1:5" x14ac:dyDescent="0.25">
      <c r="A376" s="4">
        <v>39624</v>
      </c>
      <c r="B376" s="38">
        <v>1.43947026149964E-2</v>
      </c>
      <c r="C376" s="38">
        <v>-1.5157699480999088E-2</v>
      </c>
      <c r="D376" s="38">
        <v>2.2112021296742217E-2</v>
      </c>
      <c r="E376" s="38">
        <v>5.8721871860234146E-3</v>
      </c>
    </row>
    <row r="377" spans="1:5" x14ac:dyDescent="0.25">
      <c r="A377" s="4">
        <v>39625</v>
      </c>
      <c r="B377" s="38">
        <v>-5.3571637030426514E-2</v>
      </c>
      <c r="C377" s="38">
        <v>-3.2973079752552037E-2</v>
      </c>
      <c r="D377" s="38">
        <v>-2.1390834931787176E-2</v>
      </c>
      <c r="E377" s="38">
        <v>-2.9495867959217652E-2</v>
      </c>
    </row>
    <row r="378" spans="1:5" x14ac:dyDescent="0.25">
      <c r="A378" s="4">
        <v>39626</v>
      </c>
      <c r="B378" s="38">
        <v>-1.0229186361187491E-2</v>
      </c>
      <c r="C378" s="38">
        <v>-1.7916630885396519E-2</v>
      </c>
      <c r="D378" s="38">
        <v>-4.3340458929115701E-3</v>
      </c>
      <c r="E378" s="38">
        <v>-3.6946975704648514E-3</v>
      </c>
    </row>
    <row r="379" spans="1:5" x14ac:dyDescent="0.25">
      <c r="A379" s="4">
        <v>39629</v>
      </c>
      <c r="B379" s="38">
        <v>1.624078897218564E-2</v>
      </c>
      <c r="C379" s="38">
        <v>-3.4735017768416733E-2</v>
      </c>
      <c r="D379" s="38">
        <v>-4.3523126166050358E-3</v>
      </c>
      <c r="E379" s="38">
        <v>1.2708234477844611E-3</v>
      </c>
    </row>
    <row r="380" spans="1:5" x14ac:dyDescent="0.25">
      <c r="A380" s="4">
        <v>39630</v>
      </c>
      <c r="B380" s="38">
        <v>1.5983106849636317E-2</v>
      </c>
      <c r="C380" s="38">
        <v>-2.1004369843740916E-2</v>
      </c>
      <c r="D380" s="38">
        <v>-2.3539204698657834E-2</v>
      </c>
      <c r="E380" s="38">
        <v>4.0234583756624644E-3</v>
      </c>
    </row>
    <row r="381" spans="1:5" x14ac:dyDescent="0.25">
      <c r="A381" s="4">
        <v>39631</v>
      </c>
      <c r="B381" s="38">
        <v>-2.2748707215225667E-2</v>
      </c>
      <c r="C381" s="38">
        <v>-7.7219996102952826E-2</v>
      </c>
      <c r="D381" s="38">
        <v>-3.7540049088245681E-2</v>
      </c>
      <c r="E381" s="38">
        <v>-1.8316817173182887E-2</v>
      </c>
    </row>
    <row r="382" spans="1:5" x14ac:dyDescent="0.25">
      <c r="A382" s="4">
        <v>39632</v>
      </c>
      <c r="B382" s="38">
        <v>1.4974870909958259E-2</v>
      </c>
      <c r="C382" s="38">
        <v>1.3675754439802314E-2</v>
      </c>
      <c r="D382" s="38">
        <v>3.8566894011594767E-3</v>
      </c>
      <c r="E382" s="38">
        <v>1.1129106253844811E-3</v>
      </c>
    </row>
    <row r="383" spans="1:5" x14ac:dyDescent="0.25">
      <c r="A383" s="4">
        <v>39636</v>
      </c>
      <c r="B383" s="38">
        <v>7.036247513129628E-3</v>
      </c>
      <c r="C383" s="38">
        <v>1.1246082228074E-2</v>
      </c>
      <c r="D383" s="38">
        <v>1.9229395047693943E-3</v>
      </c>
      <c r="E383" s="38">
        <v>-8.4048419117961105E-3</v>
      </c>
    </row>
    <row r="384" spans="1:5" x14ac:dyDescent="0.25">
      <c r="A384" s="4">
        <v>39637</v>
      </c>
      <c r="B384" s="38">
        <v>3.4811789946644293E-2</v>
      </c>
      <c r="C384" s="38">
        <v>9.184659312124463E-2</v>
      </c>
      <c r="D384" s="38">
        <v>-6.9395102699868396E-3</v>
      </c>
      <c r="E384" s="38">
        <v>1.7323142201709451E-2</v>
      </c>
    </row>
    <row r="385" spans="1:5" x14ac:dyDescent="0.25">
      <c r="A385" s="4">
        <v>39638</v>
      </c>
      <c r="B385" s="38">
        <v>-3.1496916266896935E-2</v>
      </c>
      <c r="C385" s="38">
        <v>1.0150024833058321E-2</v>
      </c>
      <c r="D385" s="38">
        <v>-2.4276671790481062E-2</v>
      </c>
      <c r="E385" s="38">
        <v>-2.293215147462372E-2</v>
      </c>
    </row>
    <row r="386" spans="1:5" x14ac:dyDescent="0.25">
      <c r="A386" s="4">
        <v>39639</v>
      </c>
      <c r="B386" s="38">
        <v>1.6415191359379196E-2</v>
      </c>
      <c r="C386" s="38">
        <v>-7.7691612999117157E-2</v>
      </c>
      <c r="D386" s="38">
        <v>8.6818576679802278E-3</v>
      </c>
      <c r="E386" s="38">
        <v>6.9611521727033594E-3</v>
      </c>
    </row>
    <row r="387" spans="1:5" x14ac:dyDescent="0.25">
      <c r="A387" s="4">
        <v>39640</v>
      </c>
      <c r="B387" s="38">
        <v>7.2318394967031642E-4</v>
      </c>
      <c r="C387" s="38">
        <v>5.9346733027480052E-2</v>
      </c>
      <c r="D387" s="38">
        <v>-7.8892385165283772E-3</v>
      </c>
      <c r="E387" s="38">
        <v>-1.1071826692380318E-2</v>
      </c>
    </row>
    <row r="388" spans="1:5" x14ac:dyDescent="0.25">
      <c r="A388" s="4">
        <v>39643</v>
      </c>
      <c r="B388" s="38">
        <v>-1.750615243652439E-2</v>
      </c>
      <c r="C388" s="38">
        <v>-4.2023557970858612E-2</v>
      </c>
      <c r="D388" s="38">
        <v>-3.9684103338319858E-3</v>
      </c>
      <c r="E388" s="38">
        <v>-9.0716296335133628E-3</v>
      </c>
    </row>
    <row r="389" spans="1:5" x14ac:dyDescent="0.25">
      <c r="A389" s="4">
        <v>39644</v>
      </c>
      <c r="B389" s="38">
        <v>-1.9692130592847953E-2</v>
      </c>
      <c r="C389" s="38">
        <v>-2.1477260443321343E-3</v>
      </c>
      <c r="D389" s="38">
        <v>3.8991178077495595E-2</v>
      </c>
      <c r="E389" s="38">
        <v>-1.0940785724158429E-2</v>
      </c>
    </row>
    <row r="390" spans="1:5" x14ac:dyDescent="0.25">
      <c r="A390" s="4">
        <v>39645</v>
      </c>
      <c r="B390" s="38">
        <v>3.7920944361942939E-2</v>
      </c>
      <c r="C390" s="38">
        <v>0.16606126857204823</v>
      </c>
      <c r="D390" s="38">
        <v>4.1571373999094975E-2</v>
      </c>
      <c r="E390" s="38">
        <v>2.4881539036939567E-2</v>
      </c>
    </row>
    <row r="391" spans="1:5" x14ac:dyDescent="0.25">
      <c r="A391" s="4">
        <v>39646</v>
      </c>
      <c r="B391" s="38">
        <v>1.1495741455784397E-2</v>
      </c>
      <c r="C391" s="38">
        <v>0</v>
      </c>
      <c r="D391" s="38">
        <v>9.4922884915980069E-3</v>
      </c>
      <c r="E391" s="38">
        <v>1.1972701090358681E-2</v>
      </c>
    </row>
    <row r="392" spans="1:5" x14ac:dyDescent="0.25">
      <c r="A392" s="4">
        <v>39647</v>
      </c>
      <c r="B392" s="38">
        <v>0</v>
      </c>
      <c r="C392" s="38">
        <v>-9.1561383561440078E-3</v>
      </c>
      <c r="D392" s="38">
        <v>-6.2215813389386344E-2</v>
      </c>
      <c r="E392" s="38">
        <v>2.8962493773286222E-4</v>
      </c>
    </row>
    <row r="393" spans="1:5" x14ac:dyDescent="0.25">
      <c r="A393" s="4">
        <v>39650</v>
      </c>
      <c r="B393" s="38">
        <v>-1.1134606534970851E-2</v>
      </c>
      <c r="C393" s="38">
        <v>7.3243798525806508E-3</v>
      </c>
      <c r="D393" s="38">
        <v>-8.5433013830555713E-3</v>
      </c>
      <c r="E393" s="38">
        <v>-5.093963763222911E-4</v>
      </c>
    </row>
    <row r="394" spans="1:5" x14ac:dyDescent="0.25">
      <c r="A394" s="4">
        <v>39651</v>
      </c>
      <c r="B394" s="38">
        <v>2.8834247232490735E-2</v>
      </c>
      <c r="C394" s="38">
        <v>6.3628727066072352E-2</v>
      </c>
      <c r="D394" s="38">
        <v>6.2203940324986814E-3</v>
      </c>
      <c r="E394" s="38">
        <v>1.3421954655984475E-2</v>
      </c>
    </row>
    <row r="395" spans="1:5" x14ac:dyDescent="0.25">
      <c r="A395" s="4">
        <v>39652</v>
      </c>
      <c r="B395" s="38">
        <v>2.8706342786774582E-2</v>
      </c>
      <c r="C395" s="38">
        <v>3.2017211776423762E-2</v>
      </c>
      <c r="D395" s="38">
        <v>2.412550312719796E-2</v>
      </c>
      <c r="E395" s="38">
        <v>4.0530692021880149E-3</v>
      </c>
    </row>
    <row r="396" spans="1:5" x14ac:dyDescent="0.25">
      <c r="A396" s="4">
        <v>39653</v>
      </c>
      <c r="B396" s="38">
        <v>-2.136639476527212E-2</v>
      </c>
      <c r="C396" s="38">
        <v>-0.16554497229238016</v>
      </c>
      <c r="D396" s="38">
        <v>-3.8177090875215827E-2</v>
      </c>
      <c r="E396" s="38">
        <v>-2.3371908391666359E-2</v>
      </c>
    </row>
    <row r="397" spans="1:5" x14ac:dyDescent="0.25">
      <c r="A397" s="4">
        <v>39654</v>
      </c>
      <c r="B397" s="38">
        <v>0</v>
      </c>
      <c r="C397" s="38">
        <v>-1.1818199798915408E-2</v>
      </c>
      <c r="D397" s="38">
        <v>2.7908776231459025E-2</v>
      </c>
      <c r="E397" s="38">
        <v>4.1720005354751325E-3</v>
      </c>
    </row>
    <row r="398" spans="1:5" x14ac:dyDescent="0.25">
      <c r="A398" s="4">
        <v>39657</v>
      </c>
      <c r="B398" s="38">
        <v>-3.617419525399293E-2</v>
      </c>
      <c r="C398" s="38">
        <v>-6.1239808113506058E-2</v>
      </c>
      <c r="D398" s="38">
        <v>-2.5552713507419878E-2</v>
      </c>
      <c r="E398" s="38">
        <v>-1.878003694482434E-2</v>
      </c>
    </row>
    <row r="399" spans="1:5" x14ac:dyDescent="0.25">
      <c r="A399" s="4">
        <v>39658</v>
      </c>
      <c r="B399" s="38">
        <v>2.5318220373478268E-2</v>
      </c>
      <c r="C399" s="38">
        <v>5.5282845644109326E-2</v>
      </c>
      <c r="D399" s="38">
        <v>2.3639338137571478E-2</v>
      </c>
      <c r="E399" s="38">
        <v>2.3173870687198186E-2</v>
      </c>
    </row>
    <row r="400" spans="1:5" x14ac:dyDescent="0.25">
      <c r="A400" s="4">
        <v>39659</v>
      </c>
      <c r="B400" s="38">
        <v>1.9871267510952889E-2</v>
      </c>
      <c r="C400" s="38">
        <v>-3.6517005578100496E-2</v>
      </c>
      <c r="D400" s="38">
        <v>4.5857767885680101E-3</v>
      </c>
      <c r="E400" s="38">
        <v>1.6601089750427043E-2</v>
      </c>
    </row>
    <row r="401" spans="1:5" x14ac:dyDescent="0.25">
      <c r="A401" s="4">
        <v>39660</v>
      </c>
      <c r="B401" s="38">
        <v>-2.3751256085066921E-2</v>
      </c>
      <c r="C401" s="38">
        <v>-8.2969280507980501E-3</v>
      </c>
      <c r="D401" s="38">
        <v>-1.9635110442035159E-2</v>
      </c>
      <c r="E401" s="38">
        <v>-1.303036783438305E-2</v>
      </c>
    </row>
    <row r="402" spans="1:5" x14ac:dyDescent="0.25">
      <c r="A402" s="4">
        <v>39661</v>
      </c>
      <c r="B402" s="38">
        <v>-2.8330946459682242E-3</v>
      </c>
      <c r="C402" s="38">
        <v>-3.1741380721389982E-2</v>
      </c>
      <c r="D402" s="38">
        <v>-1.0946067208143563E-2</v>
      </c>
      <c r="E402" s="38">
        <v>-5.5904863651166413E-3</v>
      </c>
    </row>
    <row r="403" spans="1:5" x14ac:dyDescent="0.25">
      <c r="A403" s="4">
        <v>39664</v>
      </c>
      <c r="B403" s="38">
        <v>-1.4186621229174789E-3</v>
      </c>
      <c r="C403" s="38">
        <v>3.3822075311342535E-2</v>
      </c>
      <c r="D403" s="38">
        <v>-6.3090216009892095E-3</v>
      </c>
      <c r="E403" s="38">
        <v>-8.991157228670164E-3</v>
      </c>
    </row>
    <row r="404" spans="1:5" x14ac:dyDescent="0.25">
      <c r="A404" s="4">
        <v>39665</v>
      </c>
      <c r="B404" s="38">
        <v>3.762161483720862E-2</v>
      </c>
      <c r="C404" s="38">
        <v>5.6587741030972021E-2</v>
      </c>
      <c r="D404" s="38">
        <v>3.6127519187380296E-2</v>
      </c>
      <c r="E404" s="38">
        <v>2.8410395111061033E-2</v>
      </c>
    </row>
    <row r="405" spans="1:5" x14ac:dyDescent="0.25">
      <c r="A405" s="4">
        <v>39666</v>
      </c>
      <c r="B405" s="38">
        <v>-8.5820385182506752E-3</v>
      </c>
      <c r="C405" s="38">
        <v>-2.9915432209836845E-2</v>
      </c>
      <c r="D405" s="38">
        <v>3.0436028868240921E-2</v>
      </c>
      <c r="E405" s="38">
        <v>3.8068104233152443E-3</v>
      </c>
    </row>
    <row r="406" spans="1:5" x14ac:dyDescent="0.25">
      <c r="A406" s="4">
        <v>39667</v>
      </c>
      <c r="B406" s="38">
        <v>-1.4939163810473024E-2</v>
      </c>
      <c r="C406" s="38">
        <v>-1.632310011728718E-2</v>
      </c>
      <c r="D406" s="38">
        <v>1.3601201512331507E-2</v>
      </c>
      <c r="E406" s="38">
        <v>-1.7998020205999297E-2</v>
      </c>
    </row>
    <row r="407" spans="1:5" x14ac:dyDescent="0.25">
      <c r="A407" s="4">
        <v>39668</v>
      </c>
      <c r="B407" s="38">
        <v>3.6767250963114069E-2</v>
      </c>
      <c r="C407" s="38">
        <v>7.9084186184091909E-2</v>
      </c>
      <c r="D407" s="38">
        <v>2.6658232744757031E-2</v>
      </c>
      <c r="E407" s="38">
        <v>2.3610875408561906E-2</v>
      </c>
    </row>
    <row r="408" spans="1:5" x14ac:dyDescent="0.25">
      <c r="A408" s="4">
        <v>39671</v>
      </c>
      <c r="B408" s="38">
        <v>1.0404162815540742E-2</v>
      </c>
      <c r="C408" s="38">
        <v>-1.9190070771698368E-2</v>
      </c>
      <c r="D408" s="38">
        <v>-8.2099253805515988E-3</v>
      </c>
      <c r="E408" s="38">
        <v>7.1622881302906083E-3</v>
      </c>
    </row>
    <row r="409" spans="1:5" x14ac:dyDescent="0.25">
      <c r="A409" s="4">
        <v>39672</v>
      </c>
      <c r="B409" s="38">
        <v>-7.0366900730208654E-3</v>
      </c>
      <c r="C409" s="38">
        <v>5.7957870326991795E-3</v>
      </c>
      <c r="D409" s="38">
        <v>7.8545612758222066E-3</v>
      </c>
      <c r="E409" s="38">
        <v>-1.2077903739430613E-2</v>
      </c>
    </row>
    <row r="410" spans="1:5" x14ac:dyDescent="0.25">
      <c r="A410" s="4">
        <v>39673</v>
      </c>
      <c r="B410" s="38">
        <v>-1.4563013708305993E-2</v>
      </c>
      <c r="C410" s="38">
        <v>-6.1584080442949156E-2</v>
      </c>
      <c r="D410" s="38">
        <v>-7.496395453030269E-3</v>
      </c>
      <c r="E410" s="38">
        <v>-2.5915031792408368E-3</v>
      </c>
    </row>
    <row r="411" spans="1:5" x14ac:dyDescent="0.25">
      <c r="A411" s="4">
        <v>39674</v>
      </c>
      <c r="B411" s="38">
        <v>7.137828457356059E-3</v>
      </c>
      <c r="C411" s="38">
        <v>4.4094961909018314E-2</v>
      </c>
      <c r="D411" s="38">
        <v>0</v>
      </c>
      <c r="E411" s="38">
        <v>5.5408553407988595E-3</v>
      </c>
    </row>
    <row r="412" spans="1:5" x14ac:dyDescent="0.25">
      <c r="A412" s="4">
        <v>39675</v>
      </c>
      <c r="B412" s="38">
        <v>9.4419422300584983E-3</v>
      </c>
      <c r="C412" s="38">
        <v>1.9584086922483624E-3</v>
      </c>
      <c r="D412" s="38">
        <v>-3.5889254855247152E-3</v>
      </c>
      <c r="E412" s="38">
        <v>4.1900315418609158E-3</v>
      </c>
    </row>
    <row r="413" spans="1:5" x14ac:dyDescent="0.25">
      <c r="A413" s="4">
        <v>39678</v>
      </c>
      <c r="B413" s="38">
        <v>-1.5216250518243588E-2</v>
      </c>
      <c r="C413" s="38">
        <v>-4.4006764010506148E-2</v>
      </c>
      <c r="D413" s="38">
        <v>-4.3246748520718069E-3</v>
      </c>
      <c r="E413" s="38">
        <v>-1.5145377099011202E-2</v>
      </c>
    </row>
    <row r="414" spans="1:5" x14ac:dyDescent="0.25">
      <c r="A414" s="4">
        <v>39679</v>
      </c>
      <c r="B414" s="38">
        <v>-2.2047922451469252E-2</v>
      </c>
      <c r="C414" s="38">
        <v>-3.5385605359309971E-2</v>
      </c>
      <c r="D414" s="38">
        <v>-9.43403646414585E-3</v>
      </c>
      <c r="E414" s="38">
        <v>-9.2699747195395879E-3</v>
      </c>
    </row>
    <row r="415" spans="1:5" x14ac:dyDescent="0.25">
      <c r="A415" s="4">
        <v>39680</v>
      </c>
      <c r="B415" s="38">
        <v>-2.0916363437285547E-3</v>
      </c>
      <c r="C415" s="38">
        <v>-2.3586174188285697E-2</v>
      </c>
      <c r="D415" s="38">
        <v>-1.0985136308248494E-3</v>
      </c>
      <c r="E415" s="38">
        <v>6.2437326973488758E-3</v>
      </c>
    </row>
    <row r="416" spans="1:5" x14ac:dyDescent="0.25">
      <c r="A416" s="4">
        <v>39681</v>
      </c>
      <c r="B416" s="38">
        <v>3.4853992604983041E-3</v>
      </c>
      <c r="C416" s="38">
        <v>-4.2078469256047905E-2</v>
      </c>
      <c r="D416" s="38">
        <v>-4.0389436994462801E-3</v>
      </c>
      <c r="E416" s="38">
        <v>2.5593713983011277E-3</v>
      </c>
    </row>
    <row r="417" spans="1:5" x14ac:dyDescent="0.25">
      <c r="A417" s="4">
        <v>39682</v>
      </c>
      <c r="B417" s="38">
        <v>1.2786664383997908E-2</v>
      </c>
      <c r="C417" s="38">
        <v>1.1246082228074E-2</v>
      </c>
      <c r="D417" s="38">
        <v>2.3992530858076917E-2</v>
      </c>
      <c r="E417" s="38">
        <v>1.1383337443816271E-2</v>
      </c>
    </row>
    <row r="418" spans="1:5" x14ac:dyDescent="0.25">
      <c r="A418" s="4">
        <v>39685</v>
      </c>
      <c r="B418" s="38">
        <v>-2.7856718186473912E-2</v>
      </c>
      <c r="C418" s="38">
        <v>-1.3521778670567006E-2</v>
      </c>
      <c r="D418" s="38">
        <v>-6.4868877695920457E-3</v>
      </c>
      <c r="E418" s="38">
        <v>-1.9814582811747555E-2</v>
      </c>
    </row>
    <row r="419" spans="1:5" x14ac:dyDescent="0.25">
      <c r="A419" s="4">
        <v>39686</v>
      </c>
      <c r="B419" s="38">
        <v>-1.766745299452384E-3</v>
      </c>
      <c r="C419" s="38">
        <v>-1.3695748337400032E-2</v>
      </c>
      <c r="D419" s="38">
        <v>-1.4200114038524036E-2</v>
      </c>
      <c r="E419" s="38">
        <v>3.6863072082889622E-3</v>
      </c>
    </row>
    <row r="420" spans="1:5" x14ac:dyDescent="0.25">
      <c r="A420" s="4">
        <v>39687</v>
      </c>
      <c r="B420" s="38">
        <v>-1.7716706308945642E-3</v>
      </c>
      <c r="C420" s="38">
        <v>-2.0901877284945792E-2</v>
      </c>
      <c r="D420" s="38">
        <v>1.0578650136432322E-2</v>
      </c>
      <c r="E420" s="38">
        <v>8.1260469384020345E-3</v>
      </c>
    </row>
    <row r="421" spans="1:5" x14ac:dyDescent="0.25">
      <c r="A421" s="4">
        <v>39688</v>
      </c>
      <c r="B421" s="38">
        <v>2.1386660619932229E-2</v>
      </c>
      <c r="C421" s="38">
        <v>3.9132679221282843E-2</v>
      </c>
      <c r="D421" s="38">
        <v>1.369345815078118E-2</v>
      </c>
      <c r="E421" s="38">
        <v>1.4889288215311455E-2</v>
      </c>
    </row>
    <row r="422" spans="1:5" x14ac:dyDescent="0.25">
      <c r="A422" s="4">
        <v>39689</v>
      </c>
      <c r="B422" s="38">
        <v>-2.56471858964115E-2</v>
      </c>
      <c r="C422" s="38">
        <v>6.7476038221935038E-3</v>
      </c>
      <c r="D422" s="38">
        <v>-2.353869363772796E-2</v>
      </c>
      <c r="E422" s="38">
        <v>-1.3768049937557385E-2</v>
      </c>
    </row>
    <row r="423" spans="1:5" x14ac:dyDescent="0.25">
      <c r="A423" s="4">
        <v>39693</v>
      </c>
      <c r="B423" s="38">
        <v>1.5187152301838818E-2</v>
      </c>
      <c r="C423" s="38">
        <v>1.1145803879080034E-2</v>
      </c>
      <c r="D423" s="38">
        <v>-6.9868302078415412E-3</v>
      </c>
      <c r="E423" s="38">
        <v>-4.0649565507435877E-3</v>
      </c>
    </row>
    <row r="424" spans="1:5" x14ac:dyDescent="0.25">
      <c r="A424" s="4">
        <v>39694</v>
      </c>
      <c r="B424" s="38">
        <v>1.4007720756641312E-3</v>
      </c>
      <c r="C424" s="38">
        <v>1.3213025683671706E-2</v>
      </c>
      <c r="D424" s="38">
        <v>-7.4071981177187577E-3</v>
      </c>
      <c r="E424" s="38">
        <v>-1.5292440107901395E-3</v>
      </c>
    </row>
    <row r="425" spans="1:5" x14ac:dyDescent="0.25">
      <c r="A425" s="4">
        <v>39695</v>
      </c>
      <c r="B425" s="38">
        <v>-3.0925882989500813E-2</v>
      </c>
      <c r="C425" s="38">
        <v>-4.0185926750828181E-2</v>
      </c>
      <c r="D425" s="38">
        <v>-2.0658102506410488E-2</v>
      </c>
      <c r="E425" s="38">
        <v>-3.0355771526224123E-2</v>
      </c>
    </row>
    <row r="426" spans="1:5" x14ac:dyDescent="0.25">
      <c r="A426" s="4">
        <v>39696</v>
      </c>
      <c r="B426" s="38">
        <v>6.4777155182546321E-3</v>
      </c>
      <c r="C426" s="38">
        <v>4.5444397669459806E-3</v>
      </c>
      <c r="D426" s="38">
        <v>-2.6924766509282518E-2</v>
      </c>
      <c r="E426" s="38">
        <v>4.4590171438090879E-3</v>
      </c>
    </row>
    <row r="427" spans="1:5" x14ac:dyDescent="0.25">
      <c r="A427" s="4">
        <v>39699</v>
      </c>
      <c r="B427" s="38">
        <v>4.2485356564012026E-2</v>
      </c>
      <c r="C427" s="38">
        <v>3.1256514744382319E-2</v>
      </c>
      <c r="D427" s="38">
        <v>1.8157928162554019E-2</v>
      </c>
      <c r="E427" s="38">
        <v>2.0469011279160509E-2</v>
      </c>
    </row>
    <row r="428" spans="1:5" x14ac:dyDescent="0.25">
      <c r="A428" s="4">
        <v>39700</v>
      </c>
      <c r="B428" s="38">
        <v>-3.3913764169586122E-2</v>
      </c>
      <c r="C428" s="38">
        <v>-3.3526153138477253E-2</v>
      </c>
      <c r="D428" s="38">
        <v>-7.6627922713802586E-4</v>
      </c>
      <c r="E428" s="38">
        <v>-3.4730554214006476E-2</v>
      </c>
    </row>
    <row r="429" spans="1:5" x14ac:dyDescent="0.25">
      <c r="A429" s="4">
        <v>39701</v>
      </c>
      <c r="B429" s="38">
        <v>-1.0672137977423442E-3</v>
      </c>
      <c r="C429" s="38">
        <v>1.5791417064661844E-2</v>
      </c>
      <c r="D429" s="38">
        <v>1.2942590534048129E-2</v>
      </c>
      <c r="E429" s="38">
        <v>6.1842863432680917E-3</v>
      </c>
    </row>
    <row r="430" spans="1:5" x14ac:dyDescent="0.25">
      <c r="A430" s="4">
        <v>39702</v>
      </c>
      <c r="B430" s="38">
        <v>2.4883961430370596E-3</v>
      </c>
      <c r="C430" s="38">
        <v>4.5909843257373788E-2</v>
      </c>
      <c r="D430" s="38">
        <v>3.3473244310188895E-2</v>
      </c>
      <c r="E430" s="38">
        <v>1.4028666088612599E-2</v>
      </c>
    </row>
    <row r="431" spans="1:5" x14ac:dyDescent="0.25">
      <c r="A431" s="4">
        <v>39703</v>
      </c>
      <c r="B431" s="38">
        <v>-5.1367094502533857E-2</v>
      </c>
      <c r="C431" s="38">
        <v>4.7975013404539059E-2</v>
      </c>
      <c r="D431" s="38">
        <v>1.0189279083073878E-2</v>
      </c>
      <c r="E431" s="38">
        <v>2.1312613846787283E-3</v>
      </c>
    </row>
    <row r="432" spans="1:5" x14ac:dyDescent="0.25">
      <c r="A432" s="4">
        <v>39706</v>
      </c>
      <c r="B432" s="38">
        <v>-8.3789187261196857E-2</v>
      </c>
      <c r="C432" s="38">
        <v>-3.5238932712905589E-2</v>
      </c>
      <c r="D432" s="38">
        <v>-2.9392510307715714E-2</v>
      </c>
      <c r="E432" s="38">
        <v>-4.8275080817584429E-2</v>
      </c>
    </row>
    <row r="433" spans="1:5" x14ac:dyDescent="0.25">
      <c r="A433" s="4">
        <v>39707</v>
      </c>
      <c r="B433" s="38">
        <v>1.8526921447364578E-2</v>
      </c>
      <c r="C433" s="38">
        <v>6.7308253983623695E-2</v>
      </c>
      <c r="D433" s="38">
        <v>-3.1436088772619698E-2</v>
      </c>
      <c r="E433" s="38">
        <v>1.7365184669106474E-2</v>
      </c>
    </row>
    <row r="434" spans="1:5" x14ac:dyDescent="0.25">
      <c r="A434" s="4">
        <v>39708</v>
      </c>
      <c r="B434" s="38">
        <v>-6.8963217308910696E-2</v>
      </c>
      <c r="C434" s="38">
        <v>-2.5979339832678121E-2</v>
      </c>
      <c r="D434" s="38">
        <v>-5.6185443390314949E-2</v>
      </c>
      <c r="E434" s="38">
        <v>-4.8255300595313515E-2</v>
      </c>
    </row>
    <row r="435" spans="1:5" x14ac:dyDescent="0.25">
      <c r="A435" s="4">
        <v>39709</v>
      </c>
      <c r="B435" s="38">
        <v>7.0557797693491422E-2</v>
      </c>
      <c r="C435" s="38">
        <v>6.6564675413677207E-2</v>
      </c>
      <c r="D435" s="38">
        <v>2.7695843912490803E-2</v>
      </c>
      <c r="E435" s="38">
        <v>4.2742818822448785E-2</v>
      </c>
    </row>
    <row r="436" spans="1:5" x14ac:dyDescent="0.25">
      <c r="A436" s="4">
        <v>39710</v>
      </c>
      <c r="B436" s="38">
        <v>7.1222365897485831E-2</v>
      </c>
      <c r="C436" s="38">
        <v>1.891705158537003E-3</v>
      </c>
      <c r="D436" s="38">
        <v>-3.9668808462830453E-3</v>
      </c>
      <c r="E436" s="38">
        <v>3.9458465654049035E-2</v>
      </c>
    </row>
    <row r="437" spans="1:5" x14ac:dyDescent="0.25">
      <c r="A437" s="4">
        <v>39713</v>
      </c>
      <c r="B437" s="38">
        <v>-1.7812393308348256E-2</v>
      </c>
      <c r="C437" s="38">
        <v>-6.6434600717864195E-2</v>
      </c>
      <c r="D437" s="38">
        <v>9.4940801806226629E-3</v>
      </c>
      <c r="E437" s="38">
        <v>-3.8939079556726451E-2</v>
      </c>
    </row>
    <row r="438" spans="1:5" x14ac:dyDescent="0.25">
      <c r="A438" s="4">
        <v>39714</v>
      </c>
      <c r="B438" s="38">
        <v>-4.6976593687610459E-2</v>
      </c>
      <c r="C438" s="38">
        <v>-1.8344879971637182E-2</v>
      </c>
      <c r="D438" s="38">
        <v>1.573190046524702E-3</v>
      </c>
      <c r="E438" s="38">
        <v>-1.5737065377946398E-2</v>
      </c>
    </row>
    <row r="439" spans="1:5" x14ac:dyDescent="0.25">
      <c r="A439" s="4">
        <v>39715</v>
      </c>
      <c r="B439" s="38">
        <v>-1.4533745379745061E-2</v>
      </c>
      <c r="C439" s="38">
        <v>3.4373629919792231E-2</v>
      </c>
      <c r="D439" s="38">
        <v>1.0946125277769669E-2</v>
      </c>
      <c r="E439" s="38">
        <v>-1.9694660033101833E-3</v>
      </c>
    </row>
    <row r="440" spans="1:5" x14ac:dyDescent="0.25">
      <c r="A440" s="4">
        <v>39716</v>
      </c>
      <c r="B440" s="38">
        <v>4.3372949628526038E-2</v>
      </c>
      <c r="C440" s="38">
        <v>-9.9878208552235479E-3</v>
      </c>
      <c r="D440" s="38">
        <v>3.4018176507247977E-2</v>
      </c>
      <c r="E440" s="38">
        <v>1.9465245638923125E-2</v>
      </c>
    </row>
    <row r="441" spans="1:5" x14ac:dyDescent="0.25">
      <c r="A441" s="4">
        <v>39717</v>
      </c>
      <c r="B441" s="38">
        <v>-1.6887049744786459E-2</v>
      </c>
      <c r="C441" s="38">
        <v>-3.4735017768416733E-2</v>
      </c>
      <c r="D441" s="38">
        <v>2.9256338104642933E-2</v>
      </c>
      <c r="E441" s="38">
        <v>3.389368915860877E-3</v>
      </c>
    </row>
    <row r="442" spans="1:5" x14ac:dyDescent="0.25">
      <c r="A442" s="4">
        <v>39720</v>
      </c>
      <c r="B442" s="38">
        <v>-8.8993237416186394E-2</v>
      </c>
      <c r="C442" s="38">
        <v>-0.14278191195622267</v>
      </c>
      <c r="D442" s="38">
        <v>-9.1267237368036241E-2</v>
      </c>
      <c r="E442" s="38">
        <v>-9.1956972681643226E-2</v>
      </c>
    </row>
    <row r="443" spans="1:5" x14ac:dyDescent="0.25">
      <c r="A443" s="4">
        <v>39721</v>
      </c>
      <c r="B443" s="38">
        <v>9.8846370727953173E-2</v>
      </c>
      <c r="C443" s="38">
        <v>0.22074551137574322</v>
      </c>
      <c r="D443" s="38">
        <v>6.501298764307574E-2</v>
      </c>
      <c r="E443" s="38">
        <v>5.2791842525310245E-2</v>
      </c>
    </row>
    <row r="444" spans="1:5" x14ac:dyDescent="0.25">
      <c r="A444" s="4">
        <v>39722</v>
      </c>
      <c r="B444" s="38">
        <v>-4.0004692763244275E-2</v>
      </c>
      <c r="C444" s="38">
        <v>-0.13353139262452274</v>
      </c>
      <c r="D444" s="38">
        <v>-7.8988176959252053E-3</v>
      </c>
      <c r="E444" s="38">
        <v>-4.4041312740497156E-3</v>
      </c>
    </row>
    <row r="445" spans="1:5" x14ac:dyDescent="0.25">
      <c r="A445" s="4">
        <v>39723</v>
      </c>
      <c r="B445" s="38">
        <v>-0.10083727902312983</v>
      </c>
      <c r="C445" s="38">
        <v>-4.4952263081782323E-2</v>
      </c>
      <c r="D445" s="38">
        <v>-8.7239204239571069E-3</v>
      </c>
      <c r="E445" s="38">
        <v>-4.0951054717122869E-2</v>
      </c>
    </row>
    <row r="446" spans="1:5" x14ac:dyDescent="0.25">
      <c r="A446" s="4">
        <v>39724</v>
      </c>
      <c r="B446" s="38">
        <v>-2.653364057039715E-2</v>
      </c>
      <c r="C446" s="38">
        <v>-7.1454328568978973E-2</v>
      </c>
      <c r="D446" s="38">
        <v>2.6628738007604723E-3</v>
      </c>
      <c r="E446" s="38">
        <v>-1.3577622197509348E-2</v>
      </c>
    </row>
    <row r="447" spans="1:5" x14ac:dyDescent="0.25">
      <c r="A447" s="4">
        <v>39727</v>
      </c>
      <c r="B447" s="38">
        <v>-8.8462483418777476E-3</v>
      </c>
      <c r="C447" s="38">
        <v>-9.3094595964704124E-2</v>
      </c>
      <c r="D447" s="38">
        <v>-5.5059736002061835E-2</v>
      </c>
      <c r="E447" s="38">
        <v>-3.9264249097053533E-2</v>
      </c>
    </row>
    <row r="448" spans="1:5" x14ac:dyDescent="0.25">
      <c r="A448" s="4">
        <v>39728</v>
      </c>
      <c r="B448" s="38">
        <v>-5.1836615629039393E-2</v>
      </c>
      <c r="C448" s="38">
        <v>-0.23403356301679645</v>
      </c>
      <c r="D448" s="38">
        <v>-6.9824531470511736E-2</v>
      </c>
      <c r="E448" s="38">
        <v>-5.9098604936199783E-2</v>
      </c>
    </row>
    <row r="449" spans="1:5" x14ac:dyDescent="0.25">
      <c r="A449" s="4">
        <v>39729</v>
      </c>
      <c r="B449" s="38">
        <v>1.7095395924692482E-2</v>
      </c>
      <c r="C449" s="38">
        <v>-9.327151215613716E-2</v>
      </c>
      <c r="D449" s="38">
        <v>-9.5156835741220351E-3</v>
      </c>
      <c r="E449" s="38">
        <v>-1.0853971309811956E-2</v>
      </c>
    </row>
    <row r="450" spans="1:5" x14ac:dyDescent="0.25">
      <c r="A450" s="4">
        <v>39730</v>
      </c>
      <c r="B450" s="38">
        <v>-8.2748801759849028E-2</v>
      </c>
      <c r="C450" s="38">
        <v>-0.24594355849845803</v>
      </c>
      <c r="D450" s="38">
        <v>-3.1342831248455334E-2</v>
      </c>
      <c r="E450" s="38">
        <v>-7.9212547396464592E-2</v>
      </c>
    </row>
    <row r="451" spans="1:5" x14ac:dyDescent="0.25">
      <c r="A451" s="4">
        <v>39731</v>
      </c>
      <c r="B451" s="38">
        <v>0.12308695940351978</v>
      </c>
      <c r="C451" s="38">
        <v>-4.4247364552025943E-2</v>
      </c>
      <c r="D451" s="38">
        <v>-3.6532920025136514E-2</v>
      </c>
      <c r="E451" s="38">
        <v>-1.173683406054271E-2</v>
      </c>
    </row>
    <row r="452" spans="1:5" x14ac:dyDescent="0.25">
      <c r="A452" s="4">
        <v>39734</v>
      </c>
      <c r="B452" s="38">
        <v>-2.3530108848290879E-2</v>
      </c>
      <c r="C452" s="38">
        <v>0.18316268163041546</v>
      </c>
      <c r="D452" s="38">
        <v>0.17062545715633112</v>
      </c>
      <c r="E452" s="38">
        <v>0.10958183780015961</v>
      </c>
    </row>
    <row r="453" spans="1:5" x14ac:dyDescent="0.25">
      <c r="A453" s="4">
        <v>39735</v>
      </c>
      <c r="B453" s="38">
        <v>-7.1695713024158246E-3</v>
      </c>
      <c r="C453" s="38">
        <v>2.4789079940920094E-2</v>
      </c>
      <c r="D453" s="38">
        <v>-5.6467069701085296E-2</v>
      </c>
      <c r="E453" s="38">
        <v>-5.3294427030542019E-3</v>
      </c>
    </row>
    <row r="454" spans="1:5" x14ac:dyDescent="0.25">
      <c r="A454" s="4">
        <v>39736</v>
      </c>
      <c r="B454" s="38">
        <v>-7.9841588698164684E-2</v>
      </c>
      <c r="C454" s="38">
        <v>-6.3164409265700106E-2</v>
      </c>
      <c r="D454" s="38">
        <v>-6.1610680470902013E-2</v>
      </c>
      <c r="E454" s="38">
        <v>-9.4595437269289137E-2</v>
      </c>
    </row>
    <row r="455" spans="1:5" x14ac:dyDescent="0.25">
      <c r="A455" s="4">
        <v>39737</v>
      </c>
      <c r="B455" s="38">
        <v>3.2705487532031931E-2</v>
      </c>
      <c r="C455" s="38">
        <v>-1.3126163163469633E-2</v>
      </c>
      <c r="D455" s="38">
        <v>6.5338212598493137E-2</v>
      </c>
      <c r="E455" s="38">
        <v>4.166383242273982E-2</v>
      </c>
    </row>
    <row r="456" spans="1:5" x14ac:dyDescent="0.25">
      <c r="A456" s="4">
        <v>39738</v>
      </c>
      <c r="B456" s="38">
        <v>-1.315786761656761E-2</v>
      </c>
      <c r="C456" s="38">
        <v>6.8095634175853528E-2</v>
      </c>
      <c r="D456" s="38">
        <v>-1.080640994243213E-2</v>
      </c>
      <c r="E456" s="38">
        <v>-6.2155056569760192E-3</v>
      </c>
    </row>
    <row r="457" spans="1:5" x14ac:dyDescent="0.25">
      <c r="A457" s="4">
        <v>39741</v>
      </c>
      <c r="B457" s="38">
        <v>2.5647214304982974E-2</v>
      </c>
      <c r="C457" s="38">
        <v>-4.2013374101089865E-2</v>
      </c>
      <c r="D457" s="38">
        <v>3.2479513973577435E-2</v>
      </c>
      <c r="E457" s="38">
        <v>4.6581110213856865E-2</v>
      </c>
    </row>
    <row r="458" spans="1:5" x14ac:dyDescent="0.25">
      <c r="A458" s="4">
        <v>39742</v>
      </c>
      <c r="B458" s="38">
        <v>1.0374102061296731E-2</v>
      </c>
      <c r="C458" s="38">
        <v>-7.1146679682905445E-2</v>
      </c>
      <c r="D458" s="38">
        <v>-5.6587337062434177E-2</v>
      </c>
      <c r="E458" s="38">
        <v>-3.1274722622666826E-2</v>
      </c>
    </row>
    <row r="459" spans="1:5" x14ac:dyDescent="0.25">
      <c r="A459" s="4">
        <v>39743</v>
      </c>
      <c r="B459" s="38">
        <v>-7.0749563160781972E-2</v>
      </c>
      <c r="C459" s="38">
        <v>-3.2782220139243388E-2</v>
      </c>
      <c r="D459" s="38">
        <v>-8.1577547164715547E-2</v>
      </c>
      <c r="E459" s="38">
        <v>-6.2739377798489121E-2</v>
      </c>
    </row>
    <row r="460" spans="1:5" x14ac:dyDescent="0.25">
      <c r="A460" s="4">
        <v>39744</v>
      </c>
      <c r="B460" s="38">
        <v>-8.4744919936255783E-3</v>
      </c>
      <c r="C460" s="38">
        <v>-4.8803126779960605E-2</v>
      </c>
      <c r="D460" s="38">
        <v>3.6035578343633377E-2</v>
      </c>
      <c r="E460" s="38">
        <v>1.2584276812269589E-2</v>
      </c>
    </row>
    <row r="461" spans="1:5" x14ac:dyDescent="0.25">
      <c r="A461" s="4">
        <v>39745</v>
      </c>
      <c r="B461" s="38">
        <v>-5.2974973293961856E-2</v>
      </c>
      <c r="C461" s="38">
        <v>4.9864334374859565E-3</v>
      </c>
      <c r="D461" s="38">
        <v>-1.6260358129664476E-2</v>
      </c>
      <c r="E461" s="38">
        <v>-3.5114697012126966E-2</v>
      </c>
    </row>
    <row r="462" spans="1:5" x14ac:dyDescent="0.25">
      <c r="A462" s="4">
        <v>39748</v>
      </c>
      <c r="B462" s="38">
        <v>-5.6242245816051214E-3</v>
      </c>
      <c r="C462" s="38">
        <v>9.8988875829542772E-3</v>
      </c>
      <c r="D462" s="38">
        <v>-3.6165227770087544E-2</v>
      </c>
      <c r="E462" s="38">
        <v>-3.2278995557108343E-2</v>
      </c>
    </row>
    <row r="463" spans="1:5" x14ac:dyDescent="0.25">
      <c r="A463" s="4">
        <v>39749</v>
      </c>
      <c r="B463" s="38">
        <v>9.4644561117540466E-2</v>
      </c>
      <c r="C463" s="38">
        <v>5.7442822170966856E-2</v>
      </c>
      <c r="D463" s="38">
        <v>8.677502675921181E-2</v>
      </c>
      <c r="E463" s="38">
        <v>0.10245531348336601</v>
      </c>
    </row>
    <row r="464" spans="1:5" x14ac:dyDescent="0.25">
      <c r="A464" s="4">
        <v>39750</v>
      </c>
      <c r="B464" s="38">
        <v>-1.4992287318873601E-2</v>
      </c>
      <c r="C464" s="38">
        <v>4.6393138032570988E-3</v>
      </c>
      <c r="D464" s="38">
        <v>-4.3379026878389536E-3</v>
      </c>
      <c r="E464" s="38">
        <v>-1.0990481510854961E-2</v>
      </c>
    </row>
    <row r="465" spans="1:5" x14ac:dyDescent="0.25">
      <c r="A465" s="4">
        <v>39751</v>
      </c>
      <c r="B465" s="38">
        <v>7.7833142231130362E-3</v>
      </c>
      <c r="C465" s="38">
        <v>5.4076869100358201E-2</v>
      </c>
      <c r="D465" s="38">
        <v>-1.6218482982650915E-2</v>
      </c>
      <c r="E465" s="38">
        <v>2.5657926228674764E-2</v>
      </c>
    </row>
    <row r="466" spans="1:5" x14ac:dyDescent="0.25">
      <c r="A466" s="4">
        <v>39752</v>
      </c>
      <c r="B466" s="38">
        <v>8.2345970747333668E-3</v>
      </c>
      <c r="C466" s="38">
        <v>-4.028668583691844E-2</v>
      </c>
      <c r="D466" s="38">
        <v>-1.334532526041309E-2</v>
      </c>
      <c r="E466" s="38">
        <v>1.5249890548895634E-2</v>
      </c>
    </row>
    <row r="467" spans="1:5" x14ac:dyDescent="0.25">
      <c r="A467" s="4">
        <v>39755</v>
      </c>
      <c r="B467" s="38">
        <v>-1.0823175580927439E-2</v>
      </c>
      <c r="C467" s="38">
        <v>-2.7773197960714171E-2</v>
      </c>
      <c r="D467" s="38">
        <v>1.290389485189334E-2</v>
      </c>
      <c r="E467" s="38">
        <v>-2.5212379051160077E-3</v>
      </c>
    </row>
    <row r="468" spans="1:5" x14ac:dyDescent="0.25">
      <c r="A468" s="4">
        <v>39756</v>
      </c>
      <c r="B468" s="38">
        <v>7.3404645762182918E-2</v>
      </c>
      <c r="C468" s="38">
        <v>1.3983014697274383E-2</v>
      </c>
      <c r="D468" s="38">
        <v>3.9441675927505991E-2</v>
      </c>
      <c r="E468" s="38">
        <v>4.00255145309888E-2</v>
      </c>
    </row>
    <row r="469" spans="1:5" x14ac:dyDescent="0.25">
      <c r="A469" s="4">
        <v>39757</v>
      </c>
      <c r="B469" s="38">
        <v>-4.1282842514856789E-2</v>
      </c>
      <c r="C469" s="38">
        <v>-3.2936481301488754E-2</v>
      </c>
      <c r="D469" s="38">
        <v>-6.3604232798114002E-2</v>
      </c>
      <c r="E469" s="38">
        <v>-5.3514927709626445E-2</v>
      </c>
    </row>
    <row r="470" spans="1:5" x14ac:dyDescent="0.25">
      <c r="A470" s="4">
        <v>39758</v>
      </c>
      <c r="B470" s="38">
        <v>-8.3141616657013126E-2</v>
      </c>
      <c r="C470" s="38">
        <v>-5.4079061825361076E-2</v>
      </c>
      <c r="D470" s="38">
        <v>-5.5880543836564545E-2</v>
      </c>
      <c r="E470" s="38">
        <v>-5.1286043030122283E-2</v>
      </c>
    </row>
    <row r="471" spans="1:5" x14ac:dyDescent="0.25">
      <c r="A471" s="4">
        <v>39759</v>
      </c>
      <c r="B471" s="38">
        <v>2.7958358246653311E-2</v>
      </c>
      <c r="C471" s="38">
        <v>1.9996211808063033E-2</v>
      </c>
      <c r="D471" s="38">
        <v>2.9261758196255983E-2</v>
      </c>
      <c r="E471" s="38">
        <v>2.879395199144941E-2</v>
      </c>
    </row>
    <row r="472" spans="1:5" x14ac:dyDescent="0.25">
      <c r="A472" s="4">
        <v>39762</v>
      </c>
      <c r="B472" s="38">
        <v>-2.197991074512767E-2</v>
      </c>
      <c r="C472" s="38">
        <v>-4.5567225327688907E-2</v>
      </c>
      <c r="D472" s="38">
        <v>-9.3467064583202166E-3</v>
      </c>
      <c r="E472" s="38">
        <v>-1.2606726830131611E-2</v>
      </c>
    </row>
    <row r="473" spans="1:5" x14ac:dyDescent="0.25">
      <c r="A473" s="4">
        <v>39763</v>
      </c>
      <c r="B473" s="38">
        <v>-3.5303736236176567E-2</v>
      </c>
      <c r="C473" s="38">
        <v>-6.9744165672273956E-2</v>
      </c>
      <c r="D473" s="38">
        <v>-4.7053512766900866E-3</v>
      </c>
      <c r="E473" s="38">
        <v>-2.2276125011486882E-2</v>
      </c>
    </row>
    <row r="474" spans="1:5" x14ac:dyDescent="0.25">
      <c r="A474" s="4">
        <v>39764</v>
      </c>
      <c r="B474" s="38">
        <v>-8.9207230341302637E-2</v>
      </c>
      <c r="C474" s="38">
        <v>2.2001023385388018E-2</v>
      </c>
      <c r="D474" s="38">
        <v>-4.3380453903068328E-2</v>
      </c>
      <c r="E474" s="38">
        <v>-5.2836987457519316E-2</v>
      </c>
    </row>
    <row r="475" spans="1:5" x14ac:dyDescent="0.25">
      <c r="A475" s="4">
        <v>39765</v>
      </c>
      <c r="B475" s="38">
        <v>3.4390471318640842E-2</v>
      </c>
      <c r="C475" s="38">
        <v>3.208066972774689E-2</v>
      </c>
      <c r="D475" s="38">
        <v>4.5736283270413763E-2</v>
      </c>
      <c r="E475" s="38">
        <v>6.7048827739125183E-2</v>
      </c>
    </row>
    <row r="476" spans="1:5" x14ac:dyDescent="0.25">
      <c r="A476" s="4">
        <v>39766</v>
      </c>
      <c r="B476" s="38">
        <v>-5.110523149889161E-2</v>
      </c>
      <c r="C476" s="38">
        <v>-5.4081693113134877E-2</v>
      </c>
      <c r="D476" s="38">
        <v>-5.7628995015919844E-2</v>
      </c>
      <c r="E476" s="38">
        <v>-4.2412495726207165E-2</v>
      </c>
    </row>
    <row r="477" spans="1:5" x14ac:dyDescent="0.25">
      <c r="A477" s="4">
        <v>39769</v>
      </c>
      <c r="B477" s="38">
        <v>5.6006124525375756E-3</v>
      </c>
      <c r="C477" s="38">
        <v>-4.5452142798717211E-2</v>
      </c>
      <c r="D477" s="38">
        <v>-3.7587383600629382E-2</v>
      </c>
      <c r="E477" s="38">
        <v>-2.6109782682496308E-2</v>
      </c>
    </row>
    <row r="478" spans="1:5" x14ac:dyDescent="0.25">
      <c r="A478" s="4">
        <v>39770</v>
      </c>
      <c r="B478" s="38">
        <v>-3.1068845389176747E-3</v>
      </c>
      <c r="C478" s="38">
        <v>-2.3525016411446522E-2</v>
      </c>
      <c r="D478" s="38">
        <v>2.2012573737576147E-2</v>
      </c>
      <c r="E478" s="38">
        <v>9.9783670681152393E-3</v>
      </c>
    </row>
    <row r="479" spans="1:5" x14ac:dyDescent="0.25">
      <c r="A479" s="4">
        <v>39771</v>
      </c>
      <c r="B479" s="38">
        <v>-0.10563728964034164</v>
      </c>
      <c r="C479" s="38">
        <v>-0.2876820724517809</v>
      </c>
      <c r="D479" s="38">
        <v>-7.0194716840730892E-2</v>
      </c>
      <c r="E479" s="38">
        <v>-6.2989761395909796E-2</v>
      </c>
    </row>
    <row r="480" spans="1:5" x14ac:dyDescent="0.25">
      <c r="A480" s="4">
        <v>39772</v>
      </c>
      <c r="B480" s="38">
        <v>-0.11812911089347096</v>
      </c>
      <c r="C480" s="38">
        <v>9.8169983706759556E-2</v>
      </c>
      <c r="D480" s="38">
        <v>-4.2440454784946881E-2</v>
      </c>
      <c r="E480" s="38">
        <v>-6.9437202461145958E-2</v>
      </c>
    </row>
    <row r="481" spans="1:5" x14ac:dyDescent="0.25">
      <c r="A481" s="4">
        <v>39773</v>
      </c>
      <c r="B481" s="38">
        <v>8.8633057739418847E-2</v>
      </c>
      <c r="C481" s="38">
        <v>2.8399332091834591E-2</v>
      </c>
      <c r="D481" s="38">
        <v>0.11568874086318801</v>
      </c>
      <c r="E481" s="38">
        <v>6.1539205788384545E-2</v>
      </c>
    </row>
    <row r="482" spans="1:5" x14ac:dyDescent="0.25">
      <c r="A482" s="4">
        <v>39776</v>
      </c>
      <c r="B482" s="38">
        <v>8.4037478239000735E-2</v>
      </c>
      <c r="C482" s="38">
        <v>8.6991187351239924E-2</v>
      </c>
      <c r="D482" s="38">
        <v>5.0047207702876802E-2</v>
      </c>
      <c r="E482" s="38">
        <v>6.2734389583143479E-2</v>
      </c>
    </row>
    <row r="483" spans="1:5" x14ac:dyDescent="0.25">
      <c r="A483" s="4">
        <v>39777</v>
      </c>
      <c r="B483" s="38">
        <v>3.2875433219874801E-2</v>
      </c>
      <c r="C483" s="38">
        <v>6.2148217796985879E-2</v>
      </c>
      <c r="D483" s="38">
        <v>-3.4417962419599116E-2</v>
      </c>
      <c r="E483" s="38">
        <v>6.6851315594633641E-3</v>
      </c>
    </row>
    <row r="484" spans="1:5" x14ac:dyDescent="0.25">
      <c r="A484" s="4">
        <v>39778</v>
      </c>
      <c r="B484" s="38">
        <v>2.6280817190224032E-2</v>
      </c>
      <c r="C484" s="38">
        <v>0.25864191923061725</v>
      </c>
      <c r="D484" s="38">
        <v>2.4704936943411263E-2</v>
      </c>
      <c r="E484" s="38">
        <v>3.5098593623002078E-2</v>
      </c>
    </row>
    <row r="485" spans="1:5" x14ac:dyDescent="0.25">
      <c r="A485" s="4">
        <v>39780</v>
      </c>
      <c r="B485" s="38">
        <v>5.8772031338306954E-2</v>
      </c>
      <c r="C485" s="38">
        <v>0.22406393794153842</v>
      </c>
      <c r="D485" s="38">
        <v>-1.3264919262056033E-2</v>
      </c>
      <c r="E485" s="38">
        <v>9.6311174368176461E-3</v>
      </c>
    </row>
    <row r="486" spans="1:5" x14ac:dyDescent="0.25">
      <c r="A486" s="4">
        <v>39783</v>
      </c>
      <c r="B486" s="38">
        <v>-0.1023235379787408</v>
      </c>
      <c r="C486" s="38">
        <v>-5.343571264881572E-2</v>
      </c>
      <c r="D486" s="38">
        <v>-8.2973662688776567E-2</v>
      </c>
      <c r="E486" s="38">
        <v>-9.3469323331626511E-2</v>
      </c>
    </row>
    <row r="487" spans="1:5" x14ac:dyDescent="0.25">
      <c r="A487" s="4">
        <v>39784</v>
      </c>
      <c r="B487" s="38">
        <v>0.1276263844005617</v>
      </c>
      <c r="C487" s="38">
        <v>5.7163805265533163E-2</v>
      </c>
      <c r="D487" s="38">
        <v>2.860445043086066E-2</v>
      </c>
      <c r="E487" s="38">
        <v>3.9238630907558435E-2</v>
      </c>
    </row>
    <row r="488" spans="1:5" x14ac:dyDescent="0.25">
      <c r="A488" s="4">
        <v>39785</v>
      </c>
      <c r="B488" s="38">
        <v>2.9100653245276296E-2</v>
      </c>
      <c r="C488" s="38">
        <v>5.4054679066967634E-2</v>
      </c>
      <c r="D488" s="38">
        <v>3.6908252665137344E-2</v>
      </c>
      <c r="E488" s="38">
        <v>2.604232681107994E-2</v>
      </c>
    </row>
    <row r="489" spans="1:5" x14ac:dyDescent="0.25">
      <c r="A489" s="4">
        <v>39786</v>
      </c>
      <c r="B489" s="38">
        <v>-3.2513572320080744E-2</v>
      </c>
      <c r="C489" s="38">
        <v>-6.8995352380966421E-2</v>
      </c>
      <c r="D489" s="38">
        <v>-3.8999868556859343E-2</v>
      </c>
      <c r="E489" s="38">
        <v>-2.9705981317281544E-2</v>
      </c>
    </row>
    <row r="490" spans="1:5" x14ac:dyDescent="0.25">
      <c r="A490" s="4">
        <v>39787</v>
      </c>
      <c r="B490" s="38">
        <v>1.6949294304648119E-2</v>
      </c>
      <c r="C490" s="38">
        <v>2.2319028401494773E-2</v>
      </c>
      <c r="D490" s="38">
        <v>3.899986855685926E-2</v>
      </c>
      <c r="E490" s="38">
        <v>3.5868449822256877E-2</v>
      </c>
    </row>
    <row r="491" spans="1:5" x14ac:dyDescent="0.25">
      <c r="A491" s="4">
        <v>39790</v>
      </c>
      <c r="B491" s="38">
        <v>5.6100137364344362E-2</v>
      </c>
      <c r="C491" s="38">
        <v>0.21724156813755521</v>
      </c>
      <c r="D491" s="38">
        <v>5.5787460246030367E-2</v>
      </c>
      <c r="E491" s="38">
        <v>3.7842504070255363E-2</v>
      </c>
    </row>
    <row r="492" spans="1:5" x14ac:dyDescent="0.25">
      <c r="A492" s="4">
        <v>39791</v>
      </c>
      <c r="B492" s="38">
        <v>-6.0027945123589881E-2</v>
      </c>
      <c r="C492" s="38">
        <v>-4.5398015039117154E-2</v>
      </c>
      <c r="D492" s="38">
        <v>-1.9707766062014753E-2</v>
      </c>
      <c r="E492" s="38">
        <v>-2.3357067746897404E-2</v>
      </c>
    </row>
    <row r="493" spans="1:5" x14ac:dyDescent="0.25">
      <c r="A493" s="4">
        <v>39792</v>
      </c>
      <c r="B493" s="38">
        <v>1.2297321072807153E-2</v>
      </c>
      <c r="C493" s="38">
        <v>6.1714446672533479E-3</v>
      </c>
      <c r="D493" s="38">
        <v>4.8507639321553888E-4</v>
      </c>
      <c r="E493" s="38">
        <v>1.1926798013659652E-2</v>
      </c>
    </row>
    <row r="494" spans="1:5" x14ac:dyDescent="0.25">
      <c r="A494" s="4">
        <v>39793</v>
      </c>
      <c r="B494" s="38">
        <v>-5.4222093139641957E-2</v>
      </c>
      <c r="C494" s="38">
        <v>-0.11395082351425928</v>
      </c>
      <c r="D494" s="38">
        <v>-5.7928846096397535E-2</v>
      </c>
      <c r="E494" s="38">
        <v>-2.8661697834852874E-2</v>
      </c>
    </row>
    <row r="495" spans="1:5" x14ac:dyDescent="0.25">
      <c r="A495" s="4">
        <v>39794</v>
      </c>
      <c r="B495" s="38">
        <v>3.5128274737173571E-3</v>
      </c>
      <c r="C495" s="38">
        <v>4.7152841642824975E-2</v>
      </c>
      <c r="D495" s="38">
        <v>-4.6386093679689436E-3</v>
      </c>
      <c r="E495" s="38">
        <v>7.0092998253900212E-3</v>
      </c>
    </row>
    <row r="496" spans="1:5" x14ac:dyDescent="0.25">
      <c r="A496" s="4">
        <v>39797</v>
      </c>
      <c r="B496" s="38">
        <v>-9.3951019833110206E-3</v>
      </c>
      <c r="C496" s="38">
        <v>4.502921069085402E-2</v>
      </c>
      <c r="D496" s="38">
        <v>-1.6666358906107015E-2</v>
      </c>
      <c r="E496" s="38">
        <v>-1.2719700883086608E-2</v>
      </c>
    </row>
    <row r="497" spans="1:5" x14ac:dyDescent="0.25">
      <c r="A497" s="4">
        <v>39798</v>
      </c>
      <c r="B497" s="38">
        <v>5.565009188984623E-2</v>
      </c>
      <c r="C497" s="38">
        <v>-1.5844462863568668E-2</v>
      </c>
      <c r="D497" s="38">
        <v>5.4674892730333546E-2</v>
      </c>
      <c r="E497" s="38">
        <v>5.008593743252452E-2</v>
      </c>
    </row>
    <row r="498" spans="1:5" x14ac:dyDescent="0.25">
      <c r="A498" s="4">
        <v>39799</v>
      </c>
      <c r="B498" s="38">
        <v>-3.0023008875098046E-2</v>
      </c>
      <c r="C498" s="38">
        <v>3.1890399923363874E-3</v>
      </c>
      <c r="D498" s="38">
        <v>-2.2631249492097251E-2</v>
      </c>
      <c r="E498" s="38">
        <v>-9.5830855825033995E-3</v>
      </c>
    </row>
    <row r="499" spans="1:5" x14ac:dyDescent="0.25">
      <c r="A499" s="4">
        <v>39800</v>
      </c>
      <c r="B499" s="38">
        <v>-8.580988624254017E-2</v>
      </c>
      <c r="C499" s="38">
        <v>-0.10042862690880391</v>
      </c>
      <c r="D499" s="38">
        <v>-1.8480983571474631E-2</v>
      </c>
      <c r="E499" s="38">
        <v>-2.1349856345410666E-2</v>
      </c>
    </row>
    <row r="500" spans="1:5" x14ac:dyDescent="0.25">
      <c r="A500" s="4">
        <v>39801</v>
      </c>
      <c r="B500" s="38">
        <v>3.3274274962735738E-2</v>
      </c>
      <c r="C500" s="38">
        <v>3.8009447836707108E-2</v>
      </c>
      <c r="D500" s="38">
        <v>-9.3697437843221626E-3</v>
      </c>
      <c r="E500" s="38">
        <v>2.9488398033260138E-3</v>
      </c>
    </row>
    <row r="501" spans="1:5" x14ac:dyDescent="0.25">
      <c r="A501" s="4">
        <v>39804</v>
      </c>
      <c r="B501" s="38">
        <v>-2.6404235156746E-2</v>
      </c>
      <c r="C501" s="38">
        <v>-0.13015286552909738</v>
      </c>
      <c r="D501" s="38">
        <v>3.1328710527994976E-3</v>
      </c>
      <c r="E501" s="38">
        <v>-1.8374585255810507E-2</v>
      </c>
    </row>
    <row r="502" spans="1:5" x14ac:dyDescent="0.25">
      <c r="A502" s="4">
        <v>39805</v>
      </c>
      <c r="B502" s="38">
        <v>2.2154376409141894E-2</v>
      </c>
      <c r="C502" s="38">
        <v>-0.16775964769173948</v>
      </c>
      <c r="D502" s="38">
        <v>5.2005848144899107E-3</v>
      </c>
      <c r="E502" s="38">
        <v>-9.5713735181718537E-3</v>
      </c>
    </row>
    <row r="503" spans="1:5" x14ac:dyDescent="0.25">
      <c r="A503" s="4">
        <v>39806</v>
      </c>
      <c r="B503" s="38">
        <v>-6.1034413095740982E-4</v>
      </c>
      <c r="C503" s="38">
        <v>-3.7205027697895771E-2</v>
      </c>
      <c r="D503" s="38">
        <v>-5.7218362378375059E-3</v>
      </c>
      <c r="E503" s="38">
        <v>6.2382516774702745E-3</v>
      </c>
    </row>
    <row r="504" spans="1:5" x14ac:dyDescent="0.25">
      <c r="A504" s="4">
        <v>39808</v>
      </c>
      <c r="B504" s="38">
        <v>-8.7288867808226964E-3</v>
      </c>
      <c r="C504" s="38">
        <v>8.186704541510581E-2</v>
      </c>
      <c r="D504" s="38">
        <v>-2.0890054726173078E-3</v>
      </c>
      <c r="E504" s="38">
        <v>5.330525880387035E-3</v>
      </c>
    </row>
    <row r="505" spans="1:5" x14ac:dyDescent="0.25">
      <c r="A505" s="4">
        <v>39811</v>
      </c>
      <c r="B505" s="38">
        <v>-1.9600391767708614E-2</v>
      </c>
      <c r="C505" s="38">
        <v>-3.1059419705489612E-2</v>
      </c>
      <c r="D505" s="38">
        <v>-8.9261005155109353E-3</v>
      </c>
      <c r="E505" s="38">
        <v>-3.5481409503361062E-3</v>
      </c>
    </row>
    <row r="506" spans="1:5" x14ac:dyDescent="0.25">
      <c r="A506" s="4">
        <v>39812</v>
      </c>
      <c r="B506" s="38">
        <v>1.0163790919458559E-2</v>
      </c>
      <c r="C506" s="38">
        <v>3.1059419705489564E-2</v>
      </c>
      <c r="D506" s="38">
        <v>1.9843854464586076E-2</v>
      </c>
      <c r="E506" s="38">
        <v>2.4304421447159028E-2</v>
      </c>
    </row>
    <row r="507" spans="1:5" x14ac:dyDescent="0.25">
      <c r="A507" s="4">
        <v>39813</v>
      </c>
      <c r="B507" s="38">
        <v>2.3736295249999859E-2</v>
      </c>
      <c r="C507" s="38">
        <v>0</v>
      </c>
      <c r="D507" s="38">
        <v>5.157251327697559E-3</v>
      </c>
      <c r="E507" s="38">
        <v>1.4090743701779342E-2</v>
      </c>
    </row>
    <row r="508" spans="1:5" x14ac:dyDescent="0.25">
      <c r="A508" s="10"/>
      <c r="B508" s="7"/>
    </row>
    <row r="509" spans="1:5" x14ac:dyDescent="0.25">
      <c r="A509" s="41"/>
      <c r="B509" s="7"/>
    </row>
    <row r="510" spans="1:5" x14ac:dyDescent="0.25">
      <c r="A510" s="41"/>
      <c r="B510" s="7"/>
    </row>
    <row r="511" spans="1:5" x14ac:dyDescent="0.25">
      <c r="A511" s="42"/>
      <c r="B511" s="7"/>
    </row>
    <row r="512" spans="1:5" x14ac:dyDescent="0.25">
      <c r="A512" s="24"/>
      <c r="B512" s="7"/>
    </row>
    <row r="513" spans="1:2" x14ac:dyDescent="0.25">
      <c r="A513" s="24"/>
      <c r="B513" s="7"/>
    </row>
    <row r="514" spans="1:2" x14ac:dyDescent="0.25">
      <c r="A514" s="43"/>
      <c r="B514" s="7"/>
    </row>
    <row r="515" spans="1:2" x14ac:dyDescent="0.25">
      <c r="A515" s="24"/>
      <c r="B515" s="7"/>
    </row>
    <row r="516" spans="1:2" x14ac:dyDescent="0.25">
      <c r="A516" s="24"/>
      <c r="B516" s="7"/>
    </row>
    <row r="517" spans="1:2" x14ac:dyDescent="0.25">
      <c r="A517" s="41"/>
      <c r="B517" s="7"/>
    </row>
    <row r="518" spans="1:2" x14ac:dyDescent="0.25">
      <c r="A518" s="41"/>
      <c r="B518" s="7"/>
    </row>
    <row r="519" spans="1:2" x14ac:dyDescent="0.25">
      <c r="A519" s="44"/>
      <c r="B519" s="7"/>
    </row>
    <row r="520" spans="1:2" x14ac:dyDescent="0.25">
      <c r="A520" s="44"/>
      <c r="B520" s="7"/>
    </row>
    <row r="521" spans="1:2" x14ac:dyDescent="0.25">
      <c r="A521" s="44"/>
      <c r="B521" s="7"/>
    </row>
    <row r="522" spans="1:2" x14ac:dyDescent="0.25">
      <c r="A522" s="44"/>
      <c r="B522" s="7"/>
    </row>
    <row r="523" spans="1:2" x14ac:dyDescent="0.25">
      <c r="A523" s="10"/>
      <c r="B523" s="7"/>
    </row>
    <row r="524" spans="1:2" x14ac:dyDescent="0.25">
      <c r="A524" s="10"/>
      <c r="B524" s="7"/>
    </row>
    <row r="525" spans="1:2" x14ac:dyDescent="0.25">
      <c r="A525" s="10"/>
      <c r="B525" s="7"/>
    </row>
    <row r="526" spans="1:2" x14ac:dyDescent="0.25">
      <c r="A526" s="10"/>
      <c r="B526" s="7"/>
    </row>
    <row r="533" spans="7:7" x14ac:dyDescent="0.25">
      <c r="G533" s="45"/>
    </row>
    <row r="534" spans="7:7" x14ac:dyDescent="0.25">
      <c r="G534" s="45"/>
    </row>
    <row r="535" spans="7:7" x14ac:dyDescent="0.25">
      <c r="G535" s="45"/>
    </row>
    <row r="536" spans="7:7" x14ac:dyDescent="0.25">
      <c r="G536" s="45"/>
    </row>
    <row r="537" spans="7:7" x14ac:dyDescent="0.25">
      <c r="G537" s="45"/>
    </row>
    <row r="538" spans="7:7" x14ac:dyDescent="0.25">
      <c r="G538" s="45"/>
    </row>
    <row r="539" spans="7:7" x14ac:dyDescent="0.25">
      <c r="G539" s="45"/>
    </row>
    <row r="540" spans="7:7" x14ac:dyDescent="0.25">
      <c r="G540" s="45"/>
    </row>
    <row r="541" spans="7:7" x14ac:dyDescent="0.25">
      <c r="G541" s="45"/>
    </row>
    <row r="542" spans="7:7" x14ac:dyDescent="0.25">
      <c r="G542" s="45"/>
    </row>
    <row r="543" spans="7:7" x14ac:dyDescent="0.25">
      <c r="G543" s="45"/>
    </row>
    <row r="544" spans="7:7" x14ac:dyDescent="0.25">
      <c r="G544" s="45"/>
    </row>
    <row r="545" spans="7:7" x14ac:dyDescent="0.25">
      <c r="G545" s="45"/>
    </row>
    <row r="546" spans="7:7" x14ac:dyDescent="0.25">
      <c r="G546" s="45"/>
    </row>
    <row r="547" spans="7:7" x14ac:dyDescent="0.25">
      <c r="G547" s="45"/>
    </row>
    <row r="548" spans="7:7" x14ac:dyDescent="0.25">
      <c r="G548" s="45"/>
    </row>
    <row r="549" spans="7:7" x14ac:dyDescent="0.25">
      <c r="G549" s="45"/>
    </row>
    <row r="550" spans="7:7" x14ac:dyDescent="0.25">
      <c r="G550" s="45"/>
    </row>
    <row r="551" spans="7:7" x14ac:dyDescent="0.25">
      <c r="G551" s="45"/>
    </row>
  </sheetData>
  <mergeCells count="3">
    <mergeCell ref="A1:E1"/>
    <mergeCell ref="B2:E2"/>
    <mergeCell ref="G2:L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6D29-A9D0-4911-A656-390A6A53BDCF}">
  <dimension ref="A1:Y526"/>
  <sheetViews>
    <sheetView showGridLines="0" workbookViewId="0">
      <selection activeCell="N11" sqref="N11"/>
    </sheetView>
  </sheetViews>
  <sheetFormatPr defaultRowHeight="15" x14ac:dyDescent="0.25"/>
  <cols>
    <col min="1" max="1" width="12.7109375" style="2" customWidth="1"/>
    <col min="2" max="3" width="10.7109375" style="2" customWidth="1"/>
    <col min="4" max="4" width="9.140625" style="6"/>
    <col min="5" max="5" width="9.140625" style="52"/>
    <col min="6" max="9" width="12.7109375" style="2" customWidth="1"/>
    <col min="10" max="25" width="9.140625" style="2"/>
  </cols>
  <sheetData>
    <row r="1" spans="1:9" x14ac:dyDescent="0.25">
      <c r="A1" s="65" t="s">
        <v>76</v>
      </c>
      <c r="B1" s="66"/>
      <c r="C1" s="66"/>
      <c r="D1" s="67"/>
      <c r="E1" s="61"/>
      <c r="F1" s="65" t="s">
        <v>80</v>
      </c>
      <c r="G1" s="66"/>
      <c r="H1" s="66"/>
      <c r="I1" s="67"/>
    </row>
    <row r="2" spans="1:9" x14ac:dyDescent="0.25">
      <c r="A2" s="35"/>
      <c r="B2" s="32"/>
      <c r="C2" s="32"/>
      <c r="D2" s="36" t="s">
        <v>78</v>
      </c>
      <c r="F2" s="63" t="s">
        <v>82</v>
      </c>
      <c r="G2" s="63" t="s">
        <v>28</v>
      </c>
      <c r="H2" s="63" t="s">
        <v>70</v>
      </c>
      <c r="I2" s="63" t="s">
        <v>21</v>
      </c>
    </row>
    <row r="3" spans="1:9" x14ac:dyDescent="0.25">
      <c r="A3" s="30" t="s">
        <v>0</v>
      </c>
      <c r="B3" s="28" t="s">
        <v>65</v>
      </c>
      <c r="C3" s="28" t="s">
        <v>77</v>
      </c>
      <c r="D3" s="31" t="s">
        <v>79</v>
      </c>
      <c r="F3" s="12" t="s">
        <v>16</v>
      </c>
      <c r="G3" s="62">
        <v>3.6292017356398044E-4</v>
      </c>
      <c r="H3" s="62">
        <v>5.8936137111874967E-5</v>
      </c>
      <c r="I3" s="19">
        <v>6.1578547788951727</v>
      </c>
    </row>
    <row r="4" spans="1:9" x14ac:dyDescent="0.25">
      <c r="A4" s="4">
        <v>39085</v>
      </c>
      <c r="B4" s="38">
        <v>-1.0114301613944668E-3</v>
      </c>
      <c r="C4" s="38">
        <f>B4^2</f>
        <v>1.0229909713784371E-6</v>
      </c>
      <c r="D4" s="6">
        <v>1</v>
      </c>
      <c r="F4" s="12" t="s">
        <v>81</v>
      </c>
      <c r="G4" s="62">
        <v>1.0442600369972594E-4</v>
      </c>
      <c r="H4" s="62">
        <v>1.2558432800405462E-4</v>
      </c>
      <c r="I4" s="19">
        <v>0.83152098163358756</v>
      </c>
    </row>
    <row r="5" spans="1:9" x14ac:dyDescent="0.25">
      <c r="A5" s="4">
        <v>39086</v>
      </c>
      <c r="B5" s="38">
        <v>1.2263988431148211E-3</v>
      </c>
      <c r="C5" s="38">
        <f t="shared" ref="C5:C68" si="0">B5^2</f>
        <v>1.5040541223933716E-6</v>
      </c>
      <c r="D5" s="6">
        <f>IF(A5-A4=1,0,1)</f>
        <v>0</v>
      </c>
    </row>
    <row r="6" spans="1:9" x14ac:dyDescent="0.25">
      <c r="A6" s="4">
        <v>39087</v>
      </c>
      <c r="B6" s="38">
        <v>-6.1056775968797777E-3</v>
      </c>
      <c r="C6" s="38">
        <f t="shared" si="0"/>
        <v>3.7279298917039619E-5</v>
      </c>
      <c r="D6" s="6">
        <f t="shared" ref="D6:D69" si="1">IF(A6-A5=1,0,1)</f>
        <v>0</v>
      </c>
      <c r="F6" s="2" t="s">
        <v>58</v>
      </c>
      <c r="G6" s="26">
        <f>SQRT(G3*252)</f>
        <v>0.3024167385217344</v>
      </c>
    </row>
    <row r="7" spans="1:9" x14ac:dyDescent="0.25">
      <c r="A7" s="4">
        <v>39090</v>
      </c>
      <c r="B7" s="38">
        <v>2.5321181060147671E-3</v>
      </c>
      <c r="C7" s="38">
        <f t="shared" si="0"/>
        <v>6.4116221028078116E-6</v>
      </c>
      <c r="D7" s="6">
        <f t="shared" si="1"/>
        <v>1</v>
      </c>
    </row>
    <row r="8" spans="1:9" x14ac:dyDescent="0.25">
      <c r="A8" s="4">
        <v>39091</v>
      </c>
      <c r="B8" s="38">
        <v>-5.1417659425757509E-4</v>
      </c>
      <c r="C8" s="38">
        <f t="shared" si="0"/>
        <v>2.6437757008231902E-7</v>
      </c>
      <c r="D8" s="6">
        <f t="shared" si="1"/>
        <v>0</v>
      </c>
    </row>
    <row r="9" spans="1:9" x14ac:dyDescent="0.25">
      <c r="A9" s="4">
        <v>39092</v>
      </c>
      <c r="B9" s="38">
        <v>2.0551220121761389E-3</v>
      </c>
      <c r="C9" s="38">
        <f t="shared" si="0"/>
        <v>4.2235264849309022E-6</v>
      </c>
      <c r="D9" s="6">
        <f t="shared" si="1"/>
        <v>0</v>
      </c>
    </row>
    <row r="10" spans="1:9" x14ac:dyDescent="0.25">
      <c r="A10" s="4">
        <v>39093</v>
      </c>
      <c r="B10" s="38">
        <v>6.3314191286342313E-3</v>
      </c>
      <c r="C10" s="38">
        <f t="shared" si="0"/>
        <v>4.008686818243545E-5</v>
      </c>
      <c r="D10" s="6">
        <f t="shared" si="1"/>
        <v>0</v>
      </c>
    </row>
    <row r="11" spans="1:9" x14ac:dyDescent="0.25">
      <c r="A11" s="4">
        <v>39094</v>
      </c>
      <c r="B11" s="38">
        <v>4.8424924846896455E-3</v>
      </c>
      <c r="C11" s="38">
        <f t="shared" si="0"/>
        <v>2.3449733464275696E-5</v>
      </c>
      <c r="D11" s="6">
        <f t="shared" si="1"/>
        <v>0</v>
      </c>
    </row>
    <row r="12" spans="1:9" x14ac:dyDescent="0.25">
      <c r="A12" s="4">
        <v>39098</v>
      </c>
      <c r="B12" s="38">
        <v>8.1537253450621508E-4</v>
      </c>
      <c r="C12" s="38">
        <f t="shared" si="0"/>
        <v>6.6483237002708893E-7</v>
      </c>
      <c r="D12" s="6">
        <f t="shared" si="1"/>
        <v>1</v>
      </c>
    </row>
    <row r="13" spans="1:9" x14ac:dyDescent="0.25">
      <c r="A13" s="4">
        <v>39099</v>
      </c>
      <c r="B13" s="38">
        <v>-8.06309186233318E-4</v>
      </c>
      <c r="C13" s="38">
        <f t="shared" si="0"/>
        <v>6.5013450380423548E-7</v>
      </c>
      <c r="D13" s="6">
        <f t="shared" si="1"/>
        <v>0</v>
      </c>
    </row>
    <row r="14" spans="1:9" x14ac:dyDescent="0.25">
      <c r="A14" s="4">
        <v>39100</v>
      </c>
      <c r="B14" s="38">
        <v>-2.9499215836996458E-3</v>
      </c>
      <c r="C14" s="38">
        <f t="shared" si="0"/>
        <v>8.702037349977026E-6</v>
      </c>
      <c r="D14" s="6">
        <f t="shared" si="1"/>
        <v>0</v>
      </c>
    </row>
    <row r="15" spans="1:9" x14ac:dyDescent="0.25">
      <c r="A15" s="4">
        <v>39101</v>
      </c>
      <c r="B15" s="38">
        <v>2.9046040208704715E-3</v>
      </c>
      <c r="C15" s="38">
        <f t="shared" si="0"/>
        <v>8.4367245180569099E-6</v>
      </c>
      <c r="D15" s="6">
        <f t="shared" si="1"/>
        <v>0</v>
      </c>
    </row>
    <row r="16" spans="1:9" x14ac:dyDescent="0.25">
      <c r="A16" s="4">
        <v>39104</v>
      </c>
      <c r="B16" s="38">
        <v>-5.2708228169338969E-3</v>
      </c>
      <c r="C16" s="38">
        <f t="shared" si="0"/>
        <v>2.7781573167510982E-5</v>
      </c>
      <c r="D16" s="6">
        <f t="shared" si="1"/>
        <v>1</v>
      </c>
    </row>
    <row r="17" spans="1:4" x14ac:dyDescent="0.25">
      <c r="A17" s="4">
        <v>39105</v>
      </c>
      <c r="B17" s="38">
        <v>3.5336127559899189E-3</v>
      </c>
      <c r="C17" s="38">
        <f t="shared" si="0"/>
        <v>1.248641910929467E-5</v>
      </c>
      <c r="D17" s="6">
        <f t="shared" si="1"/>
        <v>0</v>
      </c>
    </row>
    <row r="18" spans="1:4" x14ac:dyDescent="0.25">
      <c r="A18" s="4">
        <v>39106</v>
      </c>
      <c r="B18" s="38">
        <v>8.4939925238238321E-3</v>
      </c>
      <c r="C18" s="38">
        <f t="shared" si="0"/>
        <v>7.2147908994775147E-5</v>
      </c>
      <c r="D18" s="6">
        <f t="shared" si="1"/>
        <v>0</v>
      </c>
    </row>
    <row r="19" spans="1:4" x14ac:dyDescent="0.25">
      <c r="A19" s="4">
        <v>39107</v>
      </c>
      <c r="B19" s="38">
        <v>-1.1326256749172588E-2</v>
      </c>
      <c r="C19" s="38">
        <f t="shared" si="0"/>
        <v>1.2828409194817761E-4</v>
      </c>
      <c r="D19" s="6">
        <f t="shared" si="1"/>
        <v>0</v>
      </c>
    </row>
    <row r="20" spans="1:4" x14ac:dyDescent="0.25">
      <c r="A20" s="4">
        <v>39108</v>
      </c>
      <c r="B20" s="38">
        <v>-1.2071711981797445E-3</v>
      </c>
      <c r="C20" s="38">
        <f t="shared" si="0"/>
        <v>1.45726230171472E-6</v>
      </c>
      <c r="D20" s="6">
        <f t="shared" si="1"/>
        <v>0</v>
      </c>
    </row>
    <row r="21" spans="1:4" x14ac:dyDescent="0.25">
      <c r="A21" s="4">
        <v>39111</v>
      </c>
      <c r="B21" s="38">
        <v>-9.941627962202985E-4</v>
      </c>
      <c r="C21" s="38">
        <f t="shared" si="0"/>
        <v>9.8835966538856286E-7</v>
      </c>
      <c r="D21" s="6">
        <f t="shared" si="1"/>
        <v>1</v>
      </c>
    </row>
    <row r="22" spans="1:4" x14ac:dyDescent="0.25">
      <c r="A22" s="4">
        <v>39112</v>
      </c>
      <c r="B22" s="38">
        <v>5.7733019635675476E-3</v>
      </c>
      <c r="C22" s="38">
        <f t="shared" si="0"/>
        <v>3.3331015562532901E-5</v>
      </c>
      <c r="D22" s="6">
        <f t="shared" si="1"/>
        <v>0</v>
      </c>
    </row>
    <row r="23" spans="1:4" x14ac:dyDescent="0.25">
      <c r="A23" s="4">
        <v>39113</v>
      </c>
      <c r="B23" s="38">
        <v>6.6869014129996764E-3</v>
      </c>
      <c r="C23" s="38">
        <f t="shared" si="0"/>
        <v>4.4714650507177068E-5</v>
      </c>
      <c r="D23" s="6">
        <f t="shared" si="1"/>
        <v>0</v>
      </c>
    </row>
    <row r="24" spans="1:4" x14ac:dyDescent="0.25">
      <c r="A24" s="4">
        <v>39114</v>
      </c>
      <c r="B24" s="38">
        <v>5.5810336290542826E-3</v>
      </c>
      <c r="C24" s="38">
        <f t="shared" si="0"/>
        <v>3.1147936368634816E-5</v>
      </c>
      <c r="D24" s="6">
        <f t="shared" si="1"/>
        <v>0</v>
      </c>
    </row>
    <row r="25" spans="1:4" x14ac:dyDescent="0.25">
      <c r="A25" s="4">
        <v>39115</v>
      </c>
      <c r="B25" s="38">
        <v>1.6924114180615947E-3</v>
      </c>
      <c r="C25" s="38">
        <f t="shared" si="0"/>
        <v>2.8642564079852579E-6</v>
      </c>
      <c r="D25" s="6">
        <f t="shared" si="1"/>
        <v>0</v>
      </c>
    </row>
    <row r="26" spans="1:4" x14ac:dyDescent="0.25">
      <c r="A26" s="4">
        <v>39118</v>
      </c>
      <c r="B26" s="38">
        <v>-8.7271170474774321E-4</v>
      </c>
      <c r="C26" s="38">
        <f t="shared" si="0"/>
        <v>7.616257196037121E-7</v>
      </c>
      <c r="D26" s="6">
        <f t="shared" si="1"/>
        <v>1</v>
      </c>
    </row>
    <row r="27" spans="1:4" x14ac:dyDescent="0.25">
      <c r="A27" s="4">
        <v>39119</v>
      </c>
      <c r="B27" s="38">
        <v>7.0717878904434368E-4</v>
      </c>
      <c r="C27" s="38">
        <f t="shared" si="0"/>
        <v>5.0010183967422434E-7</v>
      </c>
      <c r="D27" s="6">
        <f t="shared" si="1"/>
        <v>0</v>
      </c>
    </row>
    <row r="28" spans="1:4" x14ac:dyDescent="0.25">
      <c r="A28" s="4">
        <v>39120</v>
      </c>
      <c r="B28" s="38">
        <v>1.8014921938658702E-3</v>
      </c>
      <c r="C28" s="38">
        <f t="shared" si="0"/>
        <v>3.245374124559666E-6</v>
      </c>
      <c r="D28" s="6">
        <f t="shared" si="1"/>
        <v>0</v>
      </c>
    </row>
    <row r="29" spans="1:4" x14ac:dyDescent="0.25">
      <c r="A29" s="4">
        <v>39121</v>
      </c>
      <c r="B29" s="38">
        <v>-1.1574101227033321E-3</v>
      </c>
      <c r="C29" s="38">
        <f t="shared" si="0"/>
        <v>1.3395981921361422E-6</v>
      </c>
      <c r="D29" s="6">
        <f t="shared" si="1"/>
        <v>0</v>
      </c>
    </row>
    <row r="30" spans="1:4" x14ac:dyDescent="0.25">
      <c r="A30" s="4">
        <v>39122</v>
      </c>
      <c r="B30" s="38">
        <v>-7.0627910157707004E-3</v>
      </c>
      <c r="C30" s="38">
        <f t="shared" si="0"/>
        <v>4.9883016932451321E-5</v>
      </c>
      <c r="D30" s="6">
        <f t="shared" si="1"/>
        <v>0</v>
      </c>
    </row>
    <row r="31" spans="1:4" x14ac:dyDescent="0.25">
      <c r="A31" s="4">
        <v>39125</v>
      </c>
      <c r="B31" s="38">
        <v>-3.2203532330020391E-3</v>
      </c>
      <c r="C31" s="38">
        <f t="shared" si="0"/>
        <v>1.0370674945306685E-5</v>
      </c>
      <c r="D31" s="6">
        <f t="shared" si="1"/>
        <v>1</v>
      </c>
    </row>
    <row r="32" spans="1:4" x14ac:dyDescent="0.25">
      <c r="A32" s="4">
        <v>39126</v>
      </c>
      <c r="B32" s="38">
        <v>7.749151139516304E-3</v>
      </c>
      <c r="C32" s="38">
        <f t="shared" si="0"/>
        <v>6.0049343383066834E-5</v>
      </c>
      <c r="D32" s="6">
        <f t="shared" si="1"/>
        <v>0</v>
      </c>
    </row>
    <row r="33" spans="1:4" x14ac:dyDescent="0.25">
      <c r="A33" s="4">
        <v>39127</v>
      </c>
      <c r="B33" s="38">
        <v>7.8585866125213105E-3</v>
      </c>
      <c r="C33" s="38">
        <f t="shared" si="0"/>
        <v>6.1757383546499165E-5</v>
      </c>
      <c r="D33" s="6">
        <f t="shared" si="1"/>
        <v>0</v>
      </c>
    </row>
    <row r="34" spans="1:4" x14ac:dyDescent="0.25">
      <c r="A34" s="4">
        <v>39128</v>
      </c>
      <c r="B34" s="38">
        <v>1.1423822799614067E-3</v>
      </c>
      <c r="C34" s="38">
        <f t="shared" si="0"/>
        <v>1.3050372735698217E-6</v>
      </c>
      <c r="D34" s="6">
        <f t="shared" si="1"/>
        <v>0</v>
      </c>
    </row>
    <row r="35" spans="1:4" x14ac:dyDescent="0.25">
      <c r="A35" s="4">
        <v>39129</v>
      </c>
      <c r="B35" s="38">
        <v>-8.488832806428856E-4</v>
      </c>
      <c r="C35" s="38">
        <f t="shared" si="0"/>
        <v>7.2060282415502811E-7</v>
      </c>
      <c r="D35" s="6">
        <f t="shared" si="1"/>
        <v>0</v>
      </c>
    </row>
    <row r="36" spans="1:4" x14ac:dyDescent="0.25">
      <c r="A36" s="4">
        <v>39133</v>
      </c>
      <c r="B36" s="38">
        <v>2.850459468419914E-3</v>
      </c>
      <c r="C36" s="38">
        <f t="shared" si="0"/>
        <v>8.1251191811047394E-6</v>
      </c>
      <c r="D36" s="6">
        <f t="shared" si="1"/>
        <v>1</v>
      </c>
    </row>
    <row r="37" spans="1:4" x14ac:dyDescent="0.25">
      <c r="A37" s="4">
        <v>39134</v>
      </c>
      <c r="B37" s="38">
        <v>-1.3531771776285834E-3</v>
      </c>
      <c r="C37" s="38">
        <f t="shared" si="0"/>
        <v>1.8310884740548588E-6</v>
      </c>
      <c r="D37" s="6">
        <f t="shared" si="1"/>
        <v>0</v>
      </c>
    </row>
    <row r="38" spans="1:4" x14ac:dyDescent="0.25">
      <c r="A38" s="4">
        <v>39135</v>
      </c>
      <c r="B38" s="38">
        <v>-6.2174419006672357E-4</v>
      </c>
      <c r="C38" s="38">
        <f t="shared" si="0"/>
        <v>3.8656583788172608E-7</v>
      </c>
      <c r="D38" s="6">
        <f t="shared" si="1"/>
        <v>0</v>
      </c>
    </row>
    <row r="39" spans="1:4" x14ac:dyDescent="0.25">
      <c r="A39" s="4">
        <v>39136</v>
      </c>
      <c r="B39" s="38">
        <v>-3.4577242418339024E-3</v>
      </c>
      <c r="C39" s="38">
        <f t="shared" si="0"/>
        <v>1.1955856932565836E-5</v>
      </c>
      <c r="D39" s="6">
        <f t="shared" si="1"/>
        <v>0</v>
      </c>
    </row>
    <row r="40" spans="1:4" x14ac:dyDescent="0.25">
      <c r="A40" s="4">
        <v>39139</v>
      </c>
      <c r="B40" s="38">
        <v>-1.1284593714435865E-3</v>
      </c>
      <c r="C40" s="38">
        <f t="shared" si="0"/>
        <v>1.2734205529988543E-6</v>
      </c>
      <c r="D40" s="6">
        <f t="shared" si="1"/>
        <v>1</v>
      </c>
    </row>
    <row r="41" spans="1:4" x14ac:dyDescent="0.25">
      <c r="A41" s="4">
        <v>39140</v>
      </c>
      <c r="B41" s="38">
        <v>-3.5254704661139689E-2</v>
      </c>
      <c r="C41" s="38">
        <f t="shared" si="0"/>
        <v>1.2428942007441845E-3</v>
      </c>
      <c r="D41" s="6">
        <f t="shared" si="1"/>
        <v>0</v>
      </c>
    </row>
    <row r="42" spans="1:4" x14ac:dyDescent="0.25">
      <c r="A42" s="4">
        <v>39141</v>
      </c>
      <c r="B42" s="38">
        <v>5.8402199698640344E-3</v>
      </c>
      <c r="C42" s="38">
        <f t="shared" si="0"/>
        <v>3.4108169296398663E-5</v>
      </c>
      <c r="D42" s="6">
        <f t="shared" si="1"/>
        <v>0</v>
      </c>
    </row>
    <row r="43" spans="1:4" x14ac:dyDescent="0.25">
      <c r="A43" s="4">
        <v>39142</v>
      </c>
      <c r="B43" s="38">
        <v>-2.5817154435767826E-3</v>
      </c>
      <c r="C43" s="38">
        <f t="shared" si="0"/>
        <v>6.6652546316028628E-6</v>
      </c>
      <c r="D43" s="6">
        <f t="shared" si="1"/>
        <v>0</v>
      </c>
    </row>
    <row r="44" spans="1:4" x14ac:dyDescent="0.25">
      <c r="A44" s="4">
        <v>39143</v>
      </c>
      <c r="B44" s="38">
        <v>-1.1465507007913522E-2</v>
      </c>
      <c r="C44" s="38">
        <f t="shared" si="0"/>
        <v>1.314578509485141E-4</v>
      </c>
      <c r="D44" s="6">
        <f t="shared" si="1"/>
        <v>0</v>
      </c>
    </row>
    <row r="45" spans="1:4" x14ac:dyDescent="0.25">
      <c r="A45" s="4">
        <v>39146</v>
      </c>
      <c r="B45" s="38">
        <v>-9.4082089120371675E-3</v>
      </c>
      <c r="C45" s="38">
        <f t="shared" si="0"/>
        <v>8.8514394932535581E-5</v>
      </c>
      <c r="D45" s="6">
        <f t="shared" si="1"/>
        <v>1</v>
      </c>
    </row>
    <row r="46" spans="1:4" x14ac:dyDescent="0.25">
      <c r="A46" s="4">
        <v>39147</v>
      </c>
      <c r="B46" s="38">
        <v>1.5416884475776549E-2</v>
      </c>
      <c r="C46" s="38">
        <f t="shared" si="0"/>
        <v>2.3768032693943995E-4</v>
      </c>
      <c r="D46" s="6">
        <f t="shared" si="1"/>
        <v>0</v>
      </c>
    </row>
    <row r="47" spans="1:4" x14ac:dyDescent="0.25">
      <c r="A47" s="4">
        <v>39148</v>
      </c>
      <c r="B47" s="38">
        <v>-2.1845969156805362E-3</v>
      </c>
      <c r="C47" s="38">
        <f t="shared" si="0"/>
        <v>4.7724636840009119E-6</v>
      </c>
      <c r="D47" s="6">
        <f t="shared" si="1"/>
        <v>0</v>
      </c>
    </row>
    <row r="48" spans="1:4" x14ac:dyDescent="0.25">
      <c r="A48" s="4">
        <v>39149</v>
      </c>
      <c r="B48" s="38">
        <v>7.1666984975750116E-3</v>
      </c>
      <c r="C48" s="38">
        <f t="shared" si="0"/>
        <v>5.1361567355143929E-5</v>
      </c>
      <c r="D48" s="6">
        <f t="shared" si="1"/>
        <v>0</v>
      </c>
    </row>
    <row r="49" spans="1:4" x14ac:dyDescent="0.25">
      <c r="A49" s="4">
        <v>39150</v>
      </c>
      <c r="B49" s="38">
        <v>6.8206539411228776E-4</v>
      </c>
      <c r="C49" s="38">
        <f t="shared" si="0"/>
        <v>4.6521320184555041E-7</v>
      </c>
      <c r="D49" s="6">
        <f t="shared" si="1"/>
        <v>0</v>
      </c>
    </row>
    <row r="50" spans="1:4" x14ac:dyDescent="0.25">
      <c r="A50" s="4">
        <v>39153</v>
      </c>
      <c r="B50" s="38">
        <v>2.7052409806863518E-3</v>
      </c>
      <c r="C50" s="38">
        <f t="shared" si="0"/>
        <v>7.3183287635848544E-6</v>
      </c>
      <c r="D50" s="6">
        <f t="shared" si="1"/>
        <v>1</v>
      </c>
    </row>
    <row r="51" spans="1:4" x14ac:dyDescent="0.25">
      <c r="A51" s="4">
        <v>39154</v>
      </c>
      <c r="B51" s="38">
        <v>-2.0301166432451393E-2</v>
      </c>
      <c r="C51" s="38">
        <f t="shared" si="0"/>
        <v>4.1213735851809122E-4</v>
      </c>
      <c r="D51" s="6">
        <f t="shared" si="1"/>
        <v>0</v>
      </c>
    </row>
    <row r="52" spans="1:4" x14ac:dyDescent="0.25">
      <c r="A52" s="4">
        <v>39155</v>
      </c>
      <c r="B52" s="38">
        <v>6.7384377180462179E-3</v>
      </c>
      <c r="C52" s="38">
        <f t="shared" si="0"/>
        <v>4.5406542879987917E-5</v>
      </c>
      <c r="D52" s="6">
        <f t="shared" si="1"/>
        <v>0</v>
      </c>
    </row>
    <row r="53" spans="1:4" x14ac:dyDescent="0.25">
      <c r="A53" s="4">
        <v>39156</v>
      </c>
      <c r="B53" s="38">
        <v>3.7188934538766355E-3</v>
      </c>
      <c r="C53" s="38">
        <f t="shared" si="0"/>
        <v>1.3830168521286491E-5</v>
      </c>
      <c r="D53" s="6">
        <f t="shared" si="1"/>
        <v>0</v>
      </c>
    </row>
    <row r="54" spans="1:4" x14ac:dyDescent="0.25">
      <c r="A54" s="4">
        <v>39157</v>
      </c>
      <c r="B54" s="38">
        <v>-3.8353320175288719E-3</v>
      </c>
      <c r="C54" s="38">
        <f t="shared" si="0"/>
        <v>1.4709771684682086E-5</v>
      </c>
      <c r="D54" s="6">
        <f t="shared" si="1"/>
        <v>0</v>
      </c>
    </row>
    <row r="55" spans="1:4" x14ac:dyDescent="0.25">
      <c r="A55" s="4">
        <v>39160</v>
      </c>
      <c r="B55" s="38">
        <v>1.0840314990891548E-2</v>
      </c>
      <c r="C55" s="38">
        <f t="shared" si="0"/>
        <v>1.1751242910174801E-4</v>
      </c>
      <c r="D55" s="6">
        <f t="shared" si="1"/>
        <v>1</v>
      </c>
    </row>
    <row r="56" spans="1:4" x14ac:dyDescent="0.25">
      <c r="A56" s="4">
        <v>39161</v>
      </c>
      <c r="B56" s="38">
        <v>6.3246146571792287E-3</v>
      </c>
      <c r="C56" s="38">
        <f t="shared" si="0"/>
        <v>4.0000750561806334E-5</v>
      </c>
      <c r="D56" s="6">
        <f t="shared" si="1"/>
        <v>0</v>
      </c>
    </row>
    <row r="57" spans="1:4" x14ac:dyDescent="0.25">
      <c r="A57" s="4">
        <v>39162</v>
      </c>
      <c r="B57" s="38">
        <v>1.6960792999588539E-2</v>
      </c>
      <c r="C57" s="38">
        <f t="shared" si="0"/>
        <v>2.8766849917489162E-4</v>
      </c>
      <c r="D57" s="6">
        <f t="shared" si="1"/>
        <v>0</v>
      </c>
    </row>
    <row r="58" spans="1:4" x14ac:dyDescent="0.25">
      <c r="A58" s="4">
        <v>39163</v>
      </c>
      <c r="B58" s="38">
        <v>-3.5118209152192655E-4</v>
      </c>
      <c r="C58" s="38">
        <f t="shared" si="0"/>
        <v>1.2332886140571481E-7</v>
      </c>
      <c r="D58" s="6">
        <f t="shared" si="1"/>
        <v>0</v>
      </c>
    </row>
    <row r="59" spans="1:4" x14ac:dyDescent="0.25">
      <c r="A59" s="4">
        <v>39164</v>
      </c>
      <c r="B59" s="38">
        <v>1.098159343449546E-3</v>
      </c>
      <c r="C59" s="38">
        <f t="shared" si="0"/>
        <v>1.2059539436055378E-6</v>
      </c>
      <c r="D59" s="6">
        <f t="shared" si="1"/>
        <v>0</v>
      </c>
    </row>
    <row r="60" spans="1:4" x14ac:dyDescent="0.25">
      <c r="A60" s="4">
        <v>39167</v>
      </c>
      <c r="B60" s="38">
        <v>9.6214809215436348E-4</v>
      </c>
      <c r="C60" s="38">
        <f t="shared" si="0"/>
        <v>9.2572895123628151E-7</v>
      </c>
      <c r="D60" s="6">
        <f t="shared" si="1"/>
        <v>1</v>
      </c>
    </row>
    <row r="61" spans="1:4" x14ac:dyDescent="0.25">
      <c r="A61" s="4">
        <v>39168</v>
      </c>
      <c r="B61" s="38">
        <v>-6.1937008030064503E-3</v>
      </c>
      <c r="C61" s="38">
        <f t="shared" si="0"/>
        <v>3.8361929637162749E-5</v>
      </c>
      <c r="D61" s="6">
        <f t="shared" si="1"/>
        <v>0</v>
      </c>
    </row>
    <row r="62" spans="1:4" x14ac:dyDescent="0.25">
      <c r="A62" s="4">
        <v>39169</v>
      </c>
      <c r="B62" s="38">
        <v>-7.7805154298098648E-3</v>
      </c>
      <c r="C62" s="38">
        <f t="shared" si="0"/>
        <v>6.0536420353509384E-5</v>
      </c>
      <c r="D62" s="6">
        <f t="shared" si="1"/>
        <v>0</v>
      </c>
    </row>
    <row r="63" spans="1:4" x14ac:dyDescent="0.25">
      <c r="A63" s="4">
        <v>39170</v>
      </c>
      <c r="B63" s="38">
        <v>3.7752543099287897E-3</v>
      </c>
      <c r="C63" s="38">
        <f t="shared" si="0"/>
        <v>1.4252545104635902E-5</v>
      </c>
      <c r="D63" s="6">
        <f t="shared" si="1"/>
        <v>0</v>
      </c>
    </row>
    <row r="64" spans="1:4" x14ac:dyDescent="0.25">
      <c r="A64" s="4">
        <v>39171</v>
      </c>
      <c r="B64" s="38">
        <v>-1.1628964697450296E-3</v>
      </c>
      <c r="C64" s="38">
        <f t="shared" si="0"/>
        <v>1.3523281993454525E-6</v>
      </c>
      <c r="D64" s="6">
        <f t="shared" si="1"/>
        <v>0</v>
      </c>
    </row>
    <row r="65" spans="1:4" x14ac:dyDescent="0.25">
      <c r="A65" s="4">
        <v>39174</v>
      </c>
      <c r="B65" s="38">
        <v>2.601017814659266E-3</v>
      </c>
      <c r="C65" s="38">
        <f t="shared" si="0"/>
        <v>6.7652936721748642E-6</v>
      </c>
      <c r="D65" s="6">
        <f t="shared" si="1"/>
        <v>1</v>
      </c>
    </row>
    <row r="66" spans="1:4" x14ac:dyDescent="0.25">
      <c r="A66" s="4">
        <v>39175</v>
      </c>
      <c r="B66" s="38">
        <v>9.4346920237256184E-3</v>
      </c>
      <c r="C66" s="38">
        <f t="shared" si="0"/>
        <v>8.9013413582551801E-5</v>
      </c>
      <c r="D66" s="6">
        <f t="shared" si="1"/>
        <v>0</v>
      </c>
    </row>
    <row r="67" spans="1:4" x14ac:dyDescent="0.25">
      <c r="A67" s="4">
        <v>39176</v>
      </c>
      <c r="B67" s="38">
        <v>1.1175918632003057E-3</v>
      </c>
      <c r="C67" s="38">
        <f t="shared" si="0"/>
        <v>1.2490115726915309E-6</v>
      </c>
      <c r="D67" s="6">
        <f t="shared" si="1"/>
        <v>0</v>
      </c>
    </row>
    <row r="68" spans="1:4" x14ac:dyDescent="0.25">
      <c r="A68" s="4">
        <v>39177</v>
      </c>
      <c r="B68" s="38">
        <v>3.3408301635085534E-3</v>
      </c>
      <c r="C68" s="38">
        <f t="shared" si="0"/>
        <v>1.1161146181408587E-5</v>
      </c>
      <c r="D68" s="6">
        <f t="shared" si="1"/>
        <v>0</v>
      </c>
    </row>
    <row r="69" spans="1:4" x14ac:dyDescent="0.25">
      <c r="A69" s="4">
        <v>39181</v>
      </c>
      <c r="B69" s="38">
        <v>5.8997842926658496E-4</v>
      </c>
      <c r="C69" s="38">
        <f t="shared" ref="C69:C132" si="2">B69^2</f>
        <v>3.480745469998668E-7</v>
      </c>
      <c r="D69" s="6">
        <f t="shared" si="1"/>
        <v>1</v>
      </c>
    </row>
    <row r="70" spans="1:4" x14ac:dyDescent="0.25">
      <c r="A70" s="4">
        <v>39182</v>
      </c>
      <c r="B70" s="38">
        <v>2.6327782523705855E-3</v>
      </c>
      <c r="C70" s="38">
        <f t="shared" si="2"/>
        <v>6.9315213261555145E-6</v>
      </c>
      <c r="D70" s="6">
        <f t="shared" ref="D70:D133" si="3">IF(A70-A69=1,0,1)</f>
        <v>0</v>
      </c>
    </row>
    <row r="71" spans="1:4" x14ac:dyDescent="0.25">
      <c r="A71" s="4">
        <v>39183</v>
      </c>
      <c r="B71" s="38">
        <v>-6.4783600183803657E-3</v>
      </c>
      <c r="C71" s="38">
        <f t="shared" si="2"/>
        <v>4.1969148527749254E-5</v>
      </c>
      <c r="D71" s="6">
        <f t="shared" si="3"/>
        <v>0</v>
      </c>
    </row>
    <row r="72" spans="1:4" x14ac:dyDescent="0.25">
      <c r="A72" s="4">
        <v>39184</v>
      </c>
      <c r="B72" s="38">
        <v>6.197563177505765E-3</v>
      </c>
      <c r="C72" s="38">
        <f t="shared" si="2"/>
        <v>3.8409789339175353E-5</v>
      </c>
      <c r="D72" s="6">
        <f t="shared" si="3"/>
        <v>0</v>
      </c>
    </row>
    <row r="73" spans="1:4" x14ac:dyDescent="0.25">
      <c r="A73" s="4">
        <v>39185</v>
      </c>
      <c r="B73" s="38">
        <v>3.4798741067239543E-3</v>
      </c>
      <c r="C73" s="38">
        <f t="shared" si="2"/>
        <v>1.210952379864784E-5</v>
      </c>
      <c r="D73" s="6">
        <f t="shared" si="3"/>
        <v>0</v>
      </c>
    </row>
    <row r="74" spans="1:4" x14ac:dyDescent="0.25">
      <c r="A74" s="4">
        <v>39188</v>
      </c>
      <c r="B74" s="38">
        <v>1.0706016579807178E-2</v>
      </c>
      <c r="C74" s="38">
        <f t="shared" si="2"/>
        <v>1.1461879100710619E-4</v>
      </c>
      <c r="D74" s="6">
        <f t="shared" si="3"/>
        <v>1</v>
      </c>
    </row>
    <row r="75" spans="1:4" x14ac:dyDescent="0.25">
      <c r="A75" s="4">
        <v>39189</v>
      </c>
      <c r="B75" s="38">
        <v>2.0459421979894038E-3</v>
      </c>
      <c r="C75" s="38">
        <f t="shared" si="2"/>
        <v>4.1858794775137128E-6</v>
      </c>
      <c r="D75" s="6">
        <f t="shared" si="3"/>
        <v>0</v>
      </c>
    </row>
    <row r="76" spans="1:4" x14ac:dyDescent="0.25">
      <c r="A76" s="4">
        <v>39190</v>
      </c>
      <c r="B76" s="38">
        <v>7.0150519579204713E-4</v>
      </c>
      <c r="C76" s="38">
        <f t="shared" si="2"/>
        <v>4.9210953972323834E-7</v>
      </c>
      <c r="D76" s="6">
        <f t="shared" si="3"/>
        <v>0</v>
      </c>
    </row>
    <row r="77" spans="1:4" x14ac:dyDescent="0.25">
      <c r="A77" s="4">
        <v>39191</v>
      </c>
      <c r="B77" s="38">
        <v>-1.1840756385052911E-3</v>
      </c>
      <c r="C77" s="38">
        <f t="shared" si="2"/>
        <v>1.4020351177017129E-6</v>
      </c>
      <c r="D77" s="6">
        <f t="shared" si="3"/>
        <v>0</v>
      </c>
    </row>
    <row r="78" spans="1:4" x14ac:dyDescent="0.25">
      <c r="A78" s="4">
        <v>39192</v>
      </c>
      <c r="B78" s="38">
        <v>9.2466464599684946E-3</v>
      </c>
      <c r="C78" s="38">
        <f t="shared" si="2"/>
        <v>8.5500470755647888E-5</v>
      </c>
      <c r="D78" s="6">
        <f t="shared" si="3"/>
        <v>0</v>
      </c>
    </row>
    <row r="79" spans="1:4" x14ac:dyDescent="0.25">
      <c r="A79" s="4">
        <v>39195</v>
      </c>
      <c r="B79" s="38">
        <v>-2.2894958748401286E-3</v>
      </c>
      <c r="C79" s="38">
        <f t="shared" si="2"/>
        <v>5.2417913609099662E-6</v>
      </c>
      <c r="D79" s="6">
        <f t="shared" si="3"/>
        <v>1</v>
      </c>
    </row>
    <row r="80" spans="1:4" x14ac:dyDescent="0.25">
      <c r="A80" s="4">
        <v>39196</v>
      </c>
      <c r="B80" s="38">
        <v>-3.4867199906942365E-4</v>
      </c>
      <c r="C80" s="38">
        <f t="shared" si="2"/>
        <v>1.2157216293506816E-7</v>
      </c>
      <c r="D80" s="6">
        <f t="shared" si="3"/>
        <v>0</v>
      </c>
    </row>
    <row r="81" spans="1:4" x14ac:dyDescent="0.25">
      <c r="A81" s="4">
        <v>39197</v>
      </c>
      <c r="B81" s="38">
        <v>1.0183281392884096E-2</v>
      </c>
      <c r="C81" s="38">
        <f t="shared" si="2"/>
        <v>1.0369921992665944E-4</v>
      </c>
      <c r="D81" s="6">
        <f t="shared" si="3"/>
        <v>0</v>
      </c>
    </row>
    <row r="82" spans="1:4" x14ac:dyDescent="0.25">
      <c r="A82" s="4">
        <v>39198</v>
      </c>
      <c r="B82" s="38">
        <v>-6.8631960582477111E-4</v>
      </c>
      <c r="C82" s="38">
        <f t="shared" si="2"/>
        <v>4.7103460133946917E-7</v>
      </c>
      <c r="D82" s="6">
        <f t="shared" si="3"/>
        <v>0</v>
      </c>
    </row>
    <row r="83" spans="1:4" x14ac:dyDescent="0.25">
      <c r="A83" s="4">
        <v>39199</v>
      </c>
      <c r="B83" s="38">
        <v>-9.0681210267692724E-5</v>
      </c>
      <c r="C83" s="38">
        <f t="shared" si="2"/>
        <v>8.2230818956135008E-9</v>
      </c>
      <c r="D83" s="6">
        <f t="shared" si="3"/>
        <v>0</v>
      </c>
    </row>
    <row r="84" spans="1:4" x14ac:dyDescent="0.25">
      <c r="A84" s="4">
        <v>39202</v>
      </c>
      <c r="B84" s="38">
        <v>-7.8599749583214158E-3</v>
      </c>
      <c r="C84" s="38">
        <f t="shared" si="2"/>
        <v>6.1779206345439737E-5</v>
      </c>
      <c r="D84" s="6">
        <f t="shared" si="3"/>
        <v>1</v>
      </c>
    </row>
    <row r="85" spans="1:4" x14ac:dyDescent="0.25">
      <c r="A85" s="4">
        <v>39203</v>
      </c>
      <c r="B85" s="38">
        <v>2.6558016153417031E-3</v>
      </c>
      <c r="C85" s="38">
        <f t="shared" si="2"/>
        <v>7.0532822200515997E-6</v>
      </c>
      <c r="D85" s="6">
        <f t="shared" si="3"/>
        <v>0</v>
      </c>
    </row>
    <row r="86" spans="1:4" x14ac:dyDescent="0.25">
      <c r="A86" s="4">
        <v>39204</v>
      </c>
      <c r="B86" s="38">
        <v>6.559216337735283E-3</v>
      </c>
      <c r="C86" s="38">
        <f t="shared" si="2"/>
        <v>4.3023318965213459E-5</v>
      </c>
      <c r="D86" s="6">
        <f t="shared" si="3"/>
        <v>0</v>
      </c>
    </row>
    <row r="87" spans="1:4" x14ac:dyDescent="0.25">
      <c r="A87" s="4">
        <v>39205</v>
      </c>
      <c r="B87" s="38">
        <v>4.6037625575094613E-3</v>
      </c>
      <c r="C87" s="38">
        <f t="shared" si="2"/>
        <v>2.1194629685926056E-5</v>
      </c>
      <c r="D87" s="6">
        <f t="shared" si="3"/>
        <v>0</v>
      </c>
    </row>
    <row r="88" spans="1:4" x14ac:dyDescent="0.25">
      <c r="A88" s="4">
        <v>39206</v>
      </c>
      <c r="B88" s="38">
        <v>2.1740304222237867E-3</v>
      </c>
      <c r="C88" s="38">
        <f t="shared" si="2"/>
        <v>4.7264082767545362E-6</v>
      </c>
      <c r="D88" s="6">
        <f t="shared" si="3"/>
        <v>0</v>
      </c>
    </row>
    <row r="89" spans="1:4" x14ac:dyDescent="0.25">
      <c r="A89" s="4">
        <v>39209</v>
      </c>
      <c r="B89" s="38">
        <v>2.5966318284337589E-3</v>
      </c>
      <c r="C89" s="38">
        <f t="shared" si="2"/>
        <v>6.7424968524352464E-6</v>
      </c>
      <c r="D89" s="6">
        <f t="shared" si="3"/>
        <v>1</v>
      </c>
    </row>
    <row r="90" spans="1:4" x14ac:dyDescent="0.25">
      <c r="A90" s="4">
        <v>39210</v>
      </c>
      <c r="B90" s="38">
        <v>-1.0857439480557165E-3</v>
      </c>
      <c r="C90" s="38">
        <f t="shared" si="2"/>
        <v>1.1788399207396144E-6</v>
      </c>
      <c r="D90" s="6">
        <f t="shared" si="3"/>
        <v>0</v>
      </c>
    </row>
    <row r="91" spans="1:4" x14ac:dyDescent="0.25">
      <c r="A91" s="4">
        <v>39211</v>
      </c>
      <c r="B91" s="38">
        <v>3.4838777968907945E-3</v>
      </c>
      <c r="C91" s="38">
        <f t="shared" si="2"/>
        <v>1.2137404503668656E-5</v>
      </c>
      <c r="D91" s="6">
        <f t="shared" si="3"/>
        <v>0</v>
      </c>
    </row>
    <row r="92" spans="1:4" x14ac:dyDescent="0.25">
      <c r="A92" s="4">
        <v>39212</v>
      </c>
      <c r="B92" s="38">
        <v>-1.3887919985271913E-2</v>
      </c>
      <c r="C92" s="38">
        <f t="shared" si="2"/>
        <v>1.9287432151731502E-4</v>
      </c>
      <c r="D92" s="6">
        <f t="shared" si="3"/>
        <v>0</v>
      </c>
    </row>
    <row r="93" spans="1:4" x14ac:dyDescent="0.25">
      <c r="A93" s="4">
        <v>39213</v>
      </c>
      <c r="B93" s="38">
        <v>9.6938240017577053E-3</v>
      </c>
      <c r="C93" s="38">
        <f t="shared" si="2"/>
        <v>9.3970223777053768E-5</v>
      </c>
      <c r="D93" s="6">
        <f t="shared" si="3"/>
        <v>0</v>
      </c>
    </row>
    <row r="94" spans="1:4" x14ac:dyDescent="0.25">
      <c r="A94" s="4">
        <v>39216</v>
      </c>
      <c r="B94" s="38">
        <v>-1.7348807391067693E-3</v>
      </c>
      <c r="C94" s="38">
        <f t="shared" si="2"/>
        <v>3.0098111789236501E-6</v>
      </c>
      <c r="D94" s="6">
        <f t="shared" si="3"/>
        <v>1</v>
      </c>
    </row>
    <row r="95" spans="1:4" x14ac:dyDescent="0.25">
      <c r="A95" s="4">
        <v>39217</v>
      </c>
      <c r="B95" s="38">
        <v>-1.2097709774832894E-3</v>
      </c>
      <c r="C95" s="38">
        <f t="shared" si="2"/>
        <v>1.4635458179608735E-6</v>
      </c>
      <c r="D95" s="6">
        <f t="shared" si="3"/>
        <v>0</v>
      </c>
    </row>
    <row r="96" spans="1:4" x14ac:dyDescent="0.25">
      <c r="A96" s="4">
        <v>39218</v>
      </c>
      <c r="B96" s="38">
        <v>8.8846548440415282E-3</v>
      </c>
      <c r="C96" s="38">
        <f t="shared" si="2"/>
        <v>7.8937091697750596E-5</v>
      </c>
      <c r="D96" s="6">
        <f t="shared" si="3"/>
        <v>0</v>
      </c>
    </row>
    <row r="97" spans="1:4" x14ac:dyDescent="0.25">
      <c r="A97" s="4">
        <v>39219</v>
      </c>
      <c r="B97" s="38">
        <v>-8.3424850119396025E-4</v>
      </c>
      <c r="C97" s="38">
        <f t="shared" si="2"/>
        <v>6.9597056174436909E-7</v>
      </c>
      <c r="D97" s="6">
        <f t="shared" si="3"/>
        <v>0</v>
      </c>
    </row>
    <row r="98" spans="1:4" x14ac:dyDescent="0.25">
      <c r="A98" s="4">
        <v>39220</v>
      </c>
      <c r="B98" s="38">
        <v>6.5911311717166835E-3</v>
      </c>
      <c r="C98" s="38">
        <f t="shared" si="2"/>
        <v>4.3443010122775343E-5</v>
      </c>
      <c r="D98" s="6">
        <f t="shared" si="3"/>
        <v>0</v>
      </c>
    </row>
    <row r="99" spans="1:4" x14ac:dyDescent="0.25">
      <c r="A99" s="4">
        <v>39223</v>
      </c>
      <c r="B99" s="38">
        <v>1.54704570545794E-3</v>
      </c>
      <c r="C99" s="38">
        <f t="shared" si="2"/>
        <v>2.3933504147758552E-6</v>
      </c>
      <c r="D99" s="6">
        <f t="shared" si="3"/>
        <v>1</v>
      </c>
    </row>
    <row r="100" spans="1:4" x14ac:dyDescent="0.25">
      <c r="A100" s="4">
        <v>39224</v>
      </c>
      <c r="B100" s="38">
        <v>-6.4642472353854249E-4</v>
      </c>
      <c r="C100" s="38">
        <f t="shared" si="2"/>
        <v>4.1786492320188107E-7</v>
      </c>
      <c r="D100" s="6">
        <f t="shared" si="3"/>
        <v>0</v>
      </c>
    </row>
    <row r="101" spans="1:4" x14ac:dyDescent="0.25">
      <c r="A101" s="4">
        <v>39225</v>
      </c>
      <c r="B101" s="38">
        <v>-1.1883140661541325E-3</v>
      </c>
      <c r="C101" s="38">
        <f t="shared" si="2"/>
        <v>1.4120903198197679E-6</v>
      </c>
      <c r="D101" s="6">
        <f t="shared" si="3"/>
        <v>0</v>
      </c>
    </row>
    <row r="102" spans="1:4" x14ac:dyDescent="0.25">
      <c r="A102" s="4">
        <v>39226</v>
      </c>
      <c r="B102" s="38">
        <v>-9.630319776124845E-3</v>
      </c>
      <c r="C102" s="38">
        <f t="shared" si="2"/>
        <v>9.2743058990421288E-5</v>
      </c>
      <c r="D102" s="6">
        <f t="shared" si="3"/>
        <v>0</v>
      </c>
    </row>
    <row r="103" spans="1:4" x14ac:dyDescent="0.25">
      <c r="A103" s="4">
        <v>39227</v>
      </c>
      <c r="B103" s="38">
        <v>5.4451931067649954E-3</v>
      </c>
      <c r="C103" s="38">
        <f t="shared" si="2"/>
        <v>2.9650127969961023E-5</v>
      </c>
      <c r="D103" s="6">
        <f t="shared" si="3"/>
        <v>0</v>
      </c>
    </row>
    <row r="104" spans="1:4" x14ac:dyDescent="0.25">
      <c r="A104" s="4">
        <v>39231</v>
      </c>
      <c r="B104" s="38">
        <v>1.685485485447939E-3</v>
      </c>
      <c r="C104" s="38">
        <f t="shared" si="2"/>
        <v>2.8408613216556746E-6</v>
      </c>
      <c r="D104" s="6">
        <f t="shared" si="3"/>
        <v>1</v>
      </c>
    </row>
    <row r="105" spans="1:4" x14ac:dyDescent="0.25">
      <c r="A105" s="4">
        <v>39232</v>
      </c>
      <c r="B105" s="38">
        <v>8.3219756737601801E-3</v>
      </c>
      <c r="C105" s="38">
        <f t="shared" si="2"/>
        <v>6.9255279114656206E-5</v>
      </c>
      <c r="D105" s="6">
        <f t="shared" si="3"/>
        <v>0</v>
      </c>
    </row>
    <row r="106" spans="1:4" x14ac:dyDescent="0.25">
      <c r="A106" s="4">
        <v>39233</v>
      </c>
      <c r="B106" s="38">
        <v>2.776118667457549E-4</v>
      </c>
      <c r="C106" s="38">
        <f t="shared" si="2"/>
        <v>7.7068348558062778E-8</v>
      </c>
      <c r="D106" s="6">
        <f t="shared" si="3"/>
        <v>0</v>
      </c>
    </row>
    <row r="107" spans="1:4" x14ac:dyDescent="0.25">
      <c r="A107" s="4">
        <v>39234</v>
      </c>
      <c r="B107" s="38">
        <v>3.7276666775811749E-3</v>
      </c>
      <c r="C107" s="38">
        <f t="shared" si="2"/>
        <v>1.3895498859149075E-5</v>
      </c>
      <c r="D107" s="6">
        <f t="shared" si="3"/>
        <v>0</v>
      </c>
    </row>
    <row r="108" spans="1:4" x14ac:dyDescent="0.25">
      <c r="A108" s="4">
        <v>39237</v>
      </c>
      <c r="B108" s="38">
        <v>1.8837284964762224E-3</v>
      </c>
      <c r="C108" s="38">
        <f t="shared" si="2"/>
        <v>3.5484330484365695E-6</v>
      </c>
      <c r="D108" s="6">
        <f t="shared" si="3"/>
        <v>1</v>
      </c>
    </row>
    <row r="109" spans="1:4" x14ac:dyDescent="0.25">
      <c r="A109" s="4">
        <v>39238</v>
      </c>
      <c r="B109" s="38">
        <v>-5.3212469651587237E-3</v>
      </c>
      <c r="C109" s="38">
        <f t="shared" si="2"/>
        <v>2.8315669264210927E-5</v>
      </c>
      <c r="D109" s="6">
        <f t="shared" si="3"/>
        <v>0</v>
      </c>
    </row>
    <row r="110" spans="1:4" x14ac:dyDescent="0.25">
      <c r="A110" s="4">
        <v>39239</v>
      </c>
      <c r="B110" s="38">
        <v>-8.6522131094114562E-3</v>
      </c>
      <c r="C110" s="38">
        <f t="shared" si="2"/>
        <v>7.486079169067146E-5</v>
      </c>
      <c r="D110" s="6">
        <f t="shared" si="3"/>
        <v>0</v>
      </c>
    </row>
    <row r="111" spans="1:4" x14ac:dyDescent="0.25">
      <c r="A111" s="4">
        <v>39240</v>
      </c>
      <c r="B111" s="38">
        <v>-1.7679054034636998E-2</v>
      </c>
      <c r="C111" s="38">
        <f t="shared" si="2"/>
        <v>3.1254895155961469E-4</v>
      </c>
      <c r="D111" s="6">
        <f t="shared" si="3"/>
        <v>0</v>
      </c>
    </row>
    <row r="112" spans="1:4" x14ac:dyDescent="0.25">
      <c r="A112" s="4">
        <v>39241</v>
      </c>
      <c r="B112" s="38">
        <v>1.1310079979144199E-2</v>
      </c>
      <c r="C112" s="38">
        <f t="shared" si="2"/>
        <v>1.2791790913463844E-4</v>
      </c>
      <c r="D112" s="6">
        <f t="shared" si="3"/>
        <v>0</v>
      </c>
    </row>
    <row r="113" spans="1:4" x14ac:dyDescent="0.25">
      <c r="A113" s="4">
        <v>39244</v>
      </c>
      <c r="B113" s="38">
        <v>9.7691043870201232E-4</v>
      </c>
      <c r="C113" s="38">
        <f t="shared" si="2"/>
        <v>9.5435400524495816E-7</v>
      </c>
      <c r="D113" s="6">
        <f t="shared" si="3"/>
        <v>1</v>
      </c>
    </row>
    <row r="114" spans="1:4" x14ac:dyDescent="0.25">
      <c r="A114" s="4">
        <v>39245</v>
      </c>
      <c r="B114" s="38">
        <v>-1.0738525094480126E-2</v>
      </c>
      <c r="C114" s="38">
        <f t="shared" si="2"/>
        <v>1.1531592120477939E-4</v>
      </c>
      <c r="D114" s="6">
        <f t="shared" si="3"/>
        <v>0</v>
      </c>
    </row>
    <row r="115" spans="1:4" x14ac:dyDescent="0.25">
      <c r="A115" s="4">
        <v>39246</v>
      </c>
      <c r="B115" s="38">
        <v>1.5311745949081475E-2</v>
      </c>
      <c r="C115" s="38">
        <f t="shared" si="2"/>
        <v>2.3444956400921294E-4</v>
      </c>
      <c r="D115" s="6">
        <f t="shared" si="3"/>
        <v>0</v>
      </c>
    </row>
    <row r="116" spans="1:4" x14ac:dyDescent="0.25">
      <c r="A116" s="4">
        <v>39247</v>
      </c>
      <c r="B116" s="38">
        <v>4.8692390544315652E-3</v>
      </c>
      <c r="C116" s="38">
        <f t="shared" si="2"/>
        <v>2.3709488969201605E-5</v>
      </c>
      <c r="D116" s="6">
        <f t="shared" si="3"/>
        <v>0</v>
      </c>
    </row>
    <row r="117" spans="1:4" x14ac:dyDescent="0.25">
      <c r="A117" s="4">
        <v>39248</v>
      </c>
      <c r="B117" s="38">
        <v>6.5046150919627638E-3</v>
      </c>
      <c r="C117" s="38">
        <f t="shared" si="2"/>
        <v>4.2310017494589754E-5</v>
      </c>
      <c r="D117" s="6">
        <f t="shared" si="3"/>
        <v>0</v>
      </c>
    </row>
    <row r="118" spans="1:4" x14ac:dyDescent="0.25">
      <c r="A118" s="4">
        <v>39251</v>
      </c>
      <c r="B118" s="38">
        <v>-1.2093067695897913E-3</v>
      </c>
      <c r="C118" s="38">
        <f t="shared" si="2"/>
        <v>1.4624228629756965E-6</v>
      </c>
      <c r="D118" s="6">
        <f t="shared" si="3"/>
        <v>1</v>
      </c>
    </row>
    <row r="119" spans="1:4" x14ac:dyDescent="0.25">
      <c r="A119" s="4">
        <v>39252</v>
      </c>
      <c r="B119" s="38">
        <v>1.7463073824247912E-3</v>
      </c>
      <c r="C119" s="38">
        <f t="shared" si="2"/>
        <v>3.049589473911326E-6</v>
      </c>
      <c r="D119" s="6">
        <f t="shared" si="3"/>
        <v>0</v>
      </c>
    </row>
    <row r="120" spans="1:4" x14ac:dyDescent="0.25">
      <c r="A120" s="4">
        <v>39253</v>
      </c>
      <c r="B120" s="38">
        <v>-1.3673853076907062E-2</v>
      </c>
      <c r="C120" s="38">
        <f t="shared" si="2"/>
        <v>1.8697425796884072E-4</v>
      </c>
      <c r="D120" s="6">
        <f t="shared" si="3"/>
        <v>0</v>
      </c>
    </row>
    <row r="121" spans="1:4" x14ac:dyDescent="0.25">
      <c r="A121" s="4">
        <v>39254</v>
      </c>
      <c r="B121" s="38">
        <v>6.3787755040904696E-3</v>
      </c>
      <c r="C121" s="38">
        <f t="shared" si="2"/>
        <v>4.0688776931584627E-5</v>
      </c>
      <c r="D121" s="6">
        <f t="shared" si="3"/>
        <v>0</v>
      </c>
    </row>
    <row r="122" spans="1:4" x14ac:dyDescent="0.25">
      <c r="A122" s="4">
        <v>39255</v>
      </c>
      <c r="B122" s="38">
        <v>-1.2973968640184446E-2</v>
      </c>
      <c r="C122" s="38">
        <f t="shared" si="2"/>
        <v>1.6832386227648945E-4</v>
      </c>
      <c r="D122" s="6">
        <f t="shared" si="3"/>
        <v>0</v>
      </c>
    </row>
    <row r="123" spans="1:4" x14ac:dyDescent="0.25">
      <c r="A123" s="4">
        <v>39258</v>
      </c>
      <c r="B123" s="38">
        <v>-3.2152163028511555E-3</v>
      </c>
      <c r="C123" s="38">
        <f t="shared" si="2"/>
        <v>1.0337615874119853E-5</v>
      </c>
      <c r="D123" s="6">
        <f t="shared" si="3"/>
        <v>1</v>
      </c>
    </row>
    <row r="124" spans="1:4" x14ac:dyDescent="0.25">
      <c r="A124" s="4">
        <v>39259</v>
      </c>
      <c r="B124" s="38">
        <v>-3.2040488707048213E-3</v>
      </c>
      <c r="C124" s="38">
        <f t="shared" si="2"/>
        <v>1.026592916586484E-5</v>
      </c>
      <c r="D124" s="6">
        <f t="shared" si="3"/>
        <v>0</v>
      </c>
    </row>
    <row r="125" spans="1:4" x14ac:dyDescent="0.25">
      <c r="A125" s="4">
        <v>39260</v>
      </c>
      <c r="B125" s="38">
        <v>9.1675705845713999E-3</v>
      </c>
      <c r="C125" s="38">
        <f t="shared" si="2"/>
        <v>8.4044350423098793E-5</v>
      </c>
      <c r="D125" s="6">
        <f t="shared" si="3"/>
        <v>0</v>
      </c>
    </row>
    <row r="126" spans="1:4" x14ac:dyDescent="0.25">
      <c r="A126" s="4">
        <v>39261</v>
      </c>
      <c r="B126" s="38">
        <v>-4.0130295923152188E-4</v>
      </c>
      <c r="C126" s="38">
        <f t="shared" si="2"/>
        <v>1.6104406508797651E-7</v>
      </c>
      <c r="D126" s="6">
        <f t="shared" si="3"/>
        <v>0</v>
      </c>
    </row>
    <row r="127" spans="1:4" x14ac:dyDescent="0.25">
      <c r="A127" s="4">
        <v>39262</v>
      </c>
      <c r="B127" s="38">
        <v>-1.559779383144012E-3</v>
      </c>
      <c r="C127" s="38">
        <f t="shared" si="2"/>
        <v>2.4329117240811146E-6</v>
      </c>
      <c r="D127" s="6">
        <f t="shared" si="3"/>
        <v>0</v>
      </c>
    </row>
    <row r="128" spans="1:4" x14ac:dyDescent="0.25">
      <c r="A128" s="4">
        <v>39265</v>
      </c>
      <c r="B128" s="38">
        <v>1.0647698292996005E-2</v>
      </c>
      <c r="C128" s="38">
        <f t="shared" si="2"/>
        <v>1.1337347893867003E-4</v>
      </c>
      <c r="D128" s="6">
        <f t="shared" si="3"/>
        <v>1</v>
      </c>
    </row>
    <row r="129" spans="1:4" x14ac:dyDescent="0.25">
      <c r="A129" s="4">
        <v>39266</v>
      </c>
      <c r="B129" s="38">
        <v>3.7757409443061533E-3</v>
      </c>
      <c r="C129" s="38">
        <f t="shared" si="2"/>
        <v>1.4256219678509923E-5</v>
      </c>
      <c r="D129" s="6">
        <f t="shared" si="3"/>
        <v>0</v>
      </c>
    </row>
    <row r="130" spans="1:4" x14ac:dyDescent="0.25">
      <c r="A130" s="4">
        <v>39268</v>
      </c>
      <c r="B130" s="38">
        <v>3.5824997380200468E-4</v>
      </c>
      <c r="C130" s="38">
        <f t="shared" si="2"/>
        <v>1.2834304372913705E-7</v>
      </c>
      <c r="D130" s="6">
        <f t="shared" si="3"/>
        <v>1</v>
      </c>
    </row>
    <row r="131" spans="1:4" x14ac:dyDescent="0.25">
      <c r="A131" s="4">
        <v>39269</v>
      </c>
      <c r="B131" s="38">
        <v>3.5838563090763438E-3</v>
      </c>
      <c r="C131" s="38">
        <f t="shared" si="2"/>
        <v>1.2844026044106314E-5</v>
      </c>
      <c r="D131" s="6">
        <f t="shared" si="3"/>
        <v>0</v>
      </c>
    </row>
    <row r="132" spans="1:4" x14ac:dyDescent="0.25">
      <c r="A132" s="4">
        <v>39272</v>
      </c>
      <c r="B132" s="38">
        <v>9.2752121376744358E-4</v>
      </c>
      <c r="C132" s="38">
        <f t="shared" si="2"/>
        <v>8.6029560198863173E-7</v>
      </c>
      <c r="D132" s="6">
        <f t="shared" si="3"/>
        <v>1</v>
      </c>
    </row>
    <row r="133" spans="1:4" x14ac:dyDescent="0.25">
      <c r="A133" s="4">
        <v>39273</v>
      </c>
      <c r="B133" s="38">
        <v>-1.428903558491728E-2</v>
      </c>
      <c r="C133" s="38">
        <f t="shared" ref="C133:C196" si="4">B133^2</f>
        <v>2.041765379470323E-4</v>
      </c>
      <c r="D133" s="6">
        <f t="shared" si="3"/>
        <v>0</v>
      </c>
    </row>
    <row r="134" spans="1:4" x14ac:dyDescent="0.25">
      <c r="A134" s="4">
        <v>39274</v>
      </c>
      <c r="B134" s="38">
        <v>5.8298317309213067E-3</v>
      </c>
      <c r="C134" s="38">
        <f t="shared" si="4"/>
        <v>3.3986938010856918E-5</v>
      </c>
      <c r="D134" s="6">
        <f t="shared" ref="D134:D197" si="5">IF(A134-A133=1,0,1)</f>
        <v>0</v>
      </c>
    </row>
    <row r="135" spans="1:4" x14ac:dyDescent="0.25">
      <c r="A135" s="4">
        <v>39275</v>
      </c>
      <c r="B135" s="38">
        <v>1.8887897519591718E-2</v>
      </c>
      <c r="C135" s="38">
        <f t="shared" si="4"/>
        <v>3.5675267271059898E-4</v>
      </c>
      <c r="D135" s="6">
        <f t="shared" si="5"/>
        <v>0</v>
      </c>
    </row>
    <row r="136" spans="1:4" x14ac:dyDescent="0.25">
      <c r="A136" s="4">
        <v>39276</v>
      </c>
      <c r="B136" s="38">
        <v>3.1046206650412141E-3</v>
      </c>
      <c r="C136" s="38">
        <f t="shared" si="4"/>
        <v>9.6386694738009504E-6</v>
      </c>
      <c r="D136" s="6">
        <f t="shared" si="5"/>
        <v>0</v>
      </c>
    </row>
    <row r="137" spans="1:4" x14ac:dyDescent="0.25">
      <c r="A137" s="4">
        <v>39279</v>
      </c>
      <c r="B137" s="38">
        <v>-1.9180068556854141E-3</v>
      </c>
      <c r="C137" s="38">
        <f t="shared" si="4"/>
        <v>3.678750298456249E-6</v>
      </c>
      <c r="D137" s="6">
        <f t="shared" si="5"/>
        <v>1</v>
      </c>
    </row>
    <row r="138" spans="1:4" x14ac:dyDescent="0.25">
      <c r="A138" s="4">
        <v>39280</v>
      </c>
      <c r="B138" s="38">
        <v>-9.9521880382334957E-5</v>
      </c>
      <c r="C138" s="38">
        <f t="shared" si="4"/>
        <v>9.9046046748357874E-9</v>
      </c>
      <c r="D138" s="6">
        <f t="shared" si="5"/>
        <v>0</v>
      </c>
    </row>
    <row r="139" spans="1:4" x14ac:dyDescent="0.25">
      <c r="A139" s="4">
        <v>39281</v>
      </c>
      <c r="B139" s="38">
        <v>-1.9592791805557721E-3</v>
      </c>
      <c r="C139" s="38">
        <f t="shared" si="4"/>
        <v>3.838774907359298E-6</v>
      </c>
      <c r="D139" s="6">
        <f t="shared" si="5"/>
        <v>0</v>
      </c>
    </row>
    <row r="140" spans="1:4" x14ac:dyDescent="0.25">
      <c r="A140" s="4">
        <v>39282</v>
      </c>
      <c r="B140" s="38">
        <v>4.4815888648274431E-3</v>
      </c>
      <c r="C140" s="38">
        <f t="shared" si="4"/>
        <v>2.0084638753345331E-5</v>
      </c>
      <c r="D140" s="6">
        <f t="shared" si="5"/>
        <v>0</v>
      </c>
    </row>
    <row r="141" spans="1:4" x14ac:dyDescent="0.25">
      <c r="A141" s="4">
        <v>39283</v>
      </c>
      <c r="B141" s="38">
        <v>-1.2294503374007002E-2</v>
      </c>
      <c r="C141" s="38">
        <f t="shared" si="4"/>
        <v>1.5115481321346957E-4</v>
      </c>
      <c r="D141" s="6">
        <f t="shared" si="5"/>
        <v>0</v>
      </c>
    </row>
    <row r="142" spans="1:4" x14ac:dyDescent="0.25">
      <c r="A142" s="4">
        <v>39286</v>
      </c>
      <c r="B142" s="38">
        <v>4.8792811314693381E-3</v>
      </c>
      <c r="C142" s="38">
        <f t="shared" si="4"/>
        <v>2.3807384359912703E-5</v>
      </c>
      <c r="D142" s="6">
        <f t="shared" si="5"/>
        <v>1</v>
      </c>
    </row>
    <row r="143" spans="1:4" x14ac:dyDescent="0.25">
      <c r="A143" s="4">
        <v>39287</v>
      </c>
      <c r="B143" s="38">
        <v>-2.0001676959727759E-2</v>
      </c>
      <c r="C143" s="38">
        <f t="shared" si="4"/>
        <v>4.000670812013043E-4</v>
      </c>
      <c r="D143" s="6">
        <f t="shared" si="5"/>
        <v>0</v>
      </c>
    </row>
    <row r="144" spans="1:4" x14ac:dyDescent="0.25">
      <c r="A144" s="4">
        <v>39288</v>
      </c>
      <c r="B144" s="38">
        <v>4.6657306754051935E-3</v>
      </c>
      <c r="C144" s="38">
        <f t="shared" si="4"/>
        <v>2.1769042735417003E-5</v>
      </c>
      <c r="D144" s="6">
        <f t="shared" si="5"/>
        <v>0</v>
      </c>
    </row>
    <row r="145" spans="1:4" x14ac:dyDescent="0.25">
      <c r="A145" s="4">
        <v>39289</v>
      </c>
      <c r="B145" s="38">
        <v>-2.3610096721409905E-2</v>
      </c>
      <c r="C145" s="38">
        <f t="shared" si="4"/>
        <v>5.5743666719433073E-4</v>
      </c>
      <c r="D145" s="6">
        <f t="shared" si="5"/>
        <v>0</v>
      </c>
    </row>
    <row r="146" spans="1:4" x14ac:dyDescent="0.25">
      <c r="A146" s="4">
        <v>39290</v>
      </c>
      <c r="B146" s="38">
        <v>-1.5971899060223182E-2</v>
      </c>
      <c r="C146" s="38">
        <f t="shared" si="4"/>
        <v>2.5510155958995818E-4</v>
      </c>
      <c r="D146" s="6">
        <f t="shared" si="5"/>
        <v>0</v>
      </c>
    </row>
    <row r="147" spans="1:4" x14ac:dyDescent="0.25">
      <c r="A147" s="4">
        <v>39293</v>
      </c>
      <c r="B147" s="38">
        <v>1.0223121080244285E-2</v>
      </c>
      <c r="C147" s="38">
        <f t="shared" si="4"/>
        <v>1.0451220462133509E-4</v>
      </c>
      <c r="D147" s="6">
        <f t="shared" si="5"/>
        <v>1</v>
      </c>
    </row>
    <row r="148" spans="1:4" x14ac:dyDescent="0.25">
      <c r="A148" s="4">
        <v>39294</v>
      </c>
      <c r="B148" s="38">
        <v>-1.2718075164309247E-2</v>
      </c>
      <c r="C148" s="38">
        <f t="shared" si="4"/>
        <v>1.6174943588501969E-4</v>
      </c>
      <c r="D148" s="6">
        <f t="shared" si="5"/>
        <v>0</v>
      </c>
    </row>
    <row r="149" spans="1:4" x14ac:dyDescent="0.25">
      <c r="A149" s="4">
        <v>39295</v>
      </c>
      <c r="B149" s="38">
        <v>7.2778764749405027E-3</v>
      </c>
      <c r="C149" s="38">
        <f t="shared" si="4"/>
        <v>5.2967485984492398E-5</v>
      </c>
      <c r="D149" s="6">
        <f t="shared" si="5"/>
        <v>0</v>
      </c>
    </row>
    <row r="150" spans="1:4" x14ac:dyDescent="0.25">
      <c r="A150" s="4">
        <v>39296</v>
      </c>
      <c r="B150" s="38">
        <v>4.5857101751505553E-3</v>
      </c>
      <c r="C150" s="38">
        <f t="shared" si="4"/>
        <v>2.1028737810479337E-5</v>
      </c>
      <c r="D150" s="6">
        <f t="shared" si="5"/>
        <v>0</v>
      </c>
    </row>
    <row r="151" spans="1:4" x14ac:dyDescent="0.25">
      <c r="A151" s="4">
        <v>39297</v>
      </c>
      <c r="B151" s="38">
        <v>-2.6880332697403631E-2</v>
      </c>
      <c r="C151" s="38">
        <f t="shared" si="4"/>
        <v>7.2255228592310681E-4</v>
      </c>
      <c r="D151" s="6">
        <f t="shared" si="5"/>
        <v>0</v>
      </c>
    </row>
    <row r="152" spans="1:4" x14ac:dyDescent="0.25">
      <c r="A152" s="4">
        <v>39300</v>
      </c>
      <c r="B152" s="38">
        <v>2.3883859825985992E-2</v>
      </c>
      <c r="C152" s="38">
        <f t="shared" si="4"/>
        <v>5.7043876018734758E-4</v>
      </c>
      <c r="D152" s="6">
        <f t="shared" si="5"/>
        <v>1</v>
      </c>
    </row>
    <row r="153" spans="1:4" x14ac:dyDescent="0.25">
      <c r="A153" s="4">
        <v>39301</v>
      </c>
      <c r="B153" s="38">
        <v>6.1796565193936994E-3</v>
      </c>
      <c r="C153" s="38">
        <f t="shared" si="4"/>
        <v>3.8188154697685049E-5</v>
      </c>
      <c r="D153" s="6">
        <f t="shared" si="5"/>
        <v>0</v>
      </c>
    </row>
    <row r="154" spans="1:4" x14ac:dyDescent="0.25">
      <c r="A154" s="4">
        <v>39302</v>
      </c>
      <c r="B154" s="38">
        <v>1.4305259336360893E-2</v>
      </c>
      <c r="C154" s="38">
        <f t="shared" si="4"/>
        <v>2.0464044468054048E-4</v>
      </c>
      <c r="D154" s="6">
        <f t="shared" si="5"/>
        <v>0</v>
      </c>
    </row>
    <row r="155" spans="1:4" x14ac:dyDescent="0.25">
      <c r="A155" s="4">
        <v>39303</v>
      </c>
      <c r="B155" s="38">
        <v>-2.9903875573050687E-2</v>
      </c>
      <c r="C155" s="38">
        <f t="shared" si="4"/>
        <v>8.9424177428849751E-4</v>
      </c>
      <c r="D155" s="6">
        <f t="shared" si="5"/>
        <v>0</v>
      </c>
    </row>
    <row r="156" spans="1:4" x14ac:dyDescent="0.25">
      <c r="A156" s="4">
        <v>39304</v>
      </c>
      <c r="B156" s="38">
        <v>3.7970268853014332E-4</v>
      </c>
      <c r="C156" s="38">
        <f t="shared" si="4"/>
        <v>1.4417413167701904E-7</v>
      </c>
      <c r="D156" s="6">
        <f t="shared" si="5"/>
        <v>0</v>
      </c>
    </row>
    <row r="157" spans="1:4" x14ac:dyDescent="0.25">
      <c r="A157" s="4">
        <v>39307</v>
      </c>
      <c r="B157" s="38">
        <v>-3.4437542559455874E-4</v>
      </c>
      <c r="C157" s="38">
        <f t="shared" si="4"/>
        <v>1.1859443375343346E-7</v>
      </c>
      <c r="D157" s="6">
        <f t="shared" si="5"/>
        <v>1</v>
      </c>
    </row>
    <row r="158" spans="1:4" x14ac:dyDescent="0.25">
      <c r="A158" s="4">
        <v>39308</v>
      </c>
      <c r="B158" s="38">
        <v>-1.8212339074440691E-2</v>
      </c>
      <c r="C158" s="38">
        <f t="shared" si="4"/>
        <v>3.3168929456239919E-4</v>
      </c>
      <c r="D158" s="6">
        <f t="shared" si="5"/>
        <v>0</v>
      </c>
    </row>
    <row r="159" spans="1:4" x14ac:dyDescent="0.25">
      <c r="A159" s="4">
        <v>39309</v>
      </c>
      <c r="B159" s="38">
        <v>-1.3724120858655018E-2</v>
      </c>
      <c r="C159" s="38">
        <f t="shared" si="4"/>
        <v>1.8835149334296976E-4</v>
      </c>
      <c r="D159" s="6">
        <f t="shared" si="5"/>
        <v>0</v>
      </c>
    </row>
    <row r="160" spans="1:4" x14ac:dyDescent="0.25">
      <c r="A160" s="4">
        <v>39310</v>
      </c>
      <c r="B160" s="38">
        <v>3.2817433145928459E-3</v>
      </c>
      <c r="C160" s="38">
        <f t="shared" si="4"/>
        <v>1.0769839182874838E-5</v>
      </c>
      <c r="D160" s="6">
        <f t="shared" si="5"/>
        <v>0</v>
      </c>
    </row>
    <row r="161" spans="1:4" x14ac:dyDescent="0.25">
      <c r="A161" s="4">
        <v>39311</v>
      </c>
      <c r="B161" s="38">
        <v>2.4273461352730022E-2</v>
      </c>
      <c r="C161" s="38">
        <f t="shared" si="4"/>
        <v>5.8920092604247795E-4</v>
      </c>
      <c r="D161" s="6">
        <f t="shared" si="5"/>
        <v>0</v>
      </c>
    </row>
    <row r="162" spans="1:4" x14ac:dyDescent="0.25">
      <c r="A162" s="4">
        <v>39314</v>
      </c>
      <c r="B162" s="38">
        <v>-2.7058497531312159E-4</v>
      </c>
      <c r="C162" s="38">
        <f t="shared" si="4"/>
        <v>7.3216228865202616E-8</v>
      </c>
      <c r="D162" s="6">
        <f t="shared" si="5"/>
        <v>1</v>
      </c>
    </row>
    <row r="163" spans="1:4" x14ac:dyDescent="0.25">
      <c r="A163" s="4">
        <v>39315</v>
      </c>
      <c r="B163" s="38">
        <v>1.0863324935056061E-3</v>
      </c>
      <c r="C163" s="38">
        <f t="shared" si="4"/>
        <v>1.1801182864461079E-6</v>
      </c>
      <c r="D163" s="6">
        <f t="shared" si="5"/>
        <v>0</v>
      </c>
    </row>
    <row r="164" spans="1:4" x14ac:dyDescent="0.25">
      <c r="A164" s="4">
        <v>39316</v>
      </c>
      <c r="B164" s="38">
        <v>1.1701605016142933E-2</v>
      </c>
      <c r="C164" s="38">
        <f t="shared" si="4"/>
        <v>1.3692755995382144E-4</v>
      </c>
      <c r="D164" s="6">
        <f t="shared" si="5"/>
        <v>0</v>
      </c>
    </row>
    <row r="165" spans="1:4" x14ac:dyDescent="0.25">
      <c r="A165" s="4">
        <v>39317</v>
      </c>
      <c r="B165" s="38">
        <v>-1.0517644316273111E-3</v>
      </c>
      <c r="C165" s="38">
        <f t="shared" si="4"/>
        <v>1.1062084196363208E-6</v>
      </c>
      <c r="D165" s="6">
        <f t="shared" si="5"/>
        <v>0</v>
      </c>
    </row>
    <row r="166" spans="1:4" x14ac:dyDescent="0.25">
      <c r="A166" s="4">
        <v>39318</v>
      </c>
      <c r="B166" s="38">
        <v>1.1569692472869158E-2</v>
      </c>
      <c r="C166" s="38">
        <f t="shared" si="4"/>
        <v>1.3385778391676527E-4</v>
      </c>
      <c r="D166" s="6">
        <f t="shared" si="5"/>
        <v>0</v>
      </c>
    </row>
    <row r="167" spans="1:4" x14ac:dyDescent="0.25">
      <c r="A167" s="4">
        <v>39321</v>
      </c>
      <c r="B167" s="38">
        <v>-8.5313607788648632E-3</v>
      </c>
      <c r="C167" s="38">
        <f t="shared" si="4"/>
        <v>7.278411673915369E-5</v>
      </c>
      <c r="D167" s="6">
        <f t="shared" si="5"/>
        <v>1</v>
      </c>
    </row>
    <row r="168" spans="1:4" x14ac:dyDescent="0.25">
      <c r="A168" s="4">
        <v>39322</v>
      </c>
      <c r="B168" s="38">
        <v>-2.3709322649594307E-2</v>
      </c>
      <c r="C168" s="38">
        <f t="shared" si="4"/>
        <v>5.6213198050256564E-4</v>
      </c>
      <c r="D168" s="6">
        <f t="shared" si="5"/>
        <v>0</v>
      </c>
    </row>
    <row r="169" spans="1:4" x14ac:dyDescent="0.25">
      <c r="A169" s="4">
        <v>39323</v>
      </c>
      <c r="B169" s="38">
        <v>2.1941733809958681E-2</v>
      </c>
      <c r="C169" s="38">
        <f t="shared" si="4"/>
        <v>4.8143968258708392E-4</v>
      </c>
      <c r="D169" s="6">
        <f t="shared" si="5"/>
        <v>0</v>
      </c>
    </row>
    <row r="170" spans="1:4" x14ac:dyDescent="0.25">
      <c r="A170" s="4">
        <v>39324</v>
      </c>
      <c r="B170" s="38">
        <v>-4.1336335171524088E-3</v>
      </c>
      <c r="C170" s="38">
        <f t="shared" si="4"/>
        <v>1.7086926054125793E-5</v>
      </c>
      <c r="D170" s="6">
        <f t="shared" si="5"/>
        <v>0</v>
      </c>
    </row>
    <row r="171" spans="1:4" x14ac:dyDescent="0.25">
      <c r="A171" s="4">
        <v>39325</v>
      </c>
      <c r="B171" s="38">
        <v>1.1172274577735264E-2</v>
      </c>
      <c r="C171" s="38">
        <f t="shared" si="4"/>
        <v>1.2481971924030967E-4</v>
      </c>
      <c r="D171" s="6">
        <f t="shared" si="5"/>
        <v>0</v>
      </c>
    </row>
    <row r="172" spans="1:4" x14ac:dyDescent="0.25">
      <c r="A172" s="4">
        <v>39329</v>
      </c>
      <c r="B172" s="38">
        <v>1.043365854331367E-2</v>
      </c>
      <c r="C172" s="38">
        <f t="shared" si="4"/>
        <v>1.0886123059846234E-4</v>
      </c>
      <c r="D172" s="6">
        <f t="shared" si="5"/>
        <v>1</v>
      </c>
    </row>
    <row r="173" spans="1:4" x14ac:dyDescent="0.25">
      <c r="A173" s="4">
        <v>39330</v>
      </c>
      <c r="B173" s="38">
        <v>-1.1107883807932614E-2</v>
      </c>
      <c r="C173" s="38">
        <f t="shared" si="4"/>
        <v>1.2338508269053156E-4</v>
      </c>
      <c r="D173" s="6">
        <f t="shared" si="5"/>
        <v>0</v>
      </c>
    </row>
    <row r="174" spans="1:4" x14ac:dyDescent="0.25">
      <c r="A174" s="4">
        <v>39331</v>
      </c>
      <c r="B174" s="38">
        <v>4.4241808314985911E-3</v>
      </c>
      <c r="C174" s="38">
        <f t="shared" si="4"/>
        <v>1.9573376029799567E-5</v>
      </c>
      <c r="D174" s="6">
        <f t="shared" si="5"/>
        <v>0</v>
      </c>
    </row>
    <row r="175" spans="1:4" x14ac:dyDescent="0.25">
      <c r="A175" s="4">
        <v>39332</v>
      </c>
      <c r="B175" s="38">
        <v>-1.7052756450788444E-2</v>
      </c>
      <c r="C175" s="38">
        <f t="shared" si="4"/>
        <v>2.9079650256990687E-4</v>
      </c>
      <c r="D175" s="6">
        <f t="shared" si="5"/>
        <v>0</v>
      </c>
    </row>
    <row r="176" spans="1:4" x14ac:dyDescent="0.25">
      <c r="A176" s="4">
        <v>39335</v>
      </c>
      <c r="B176" s="38">
        <v>-1.2390236668869676E-3</v>
      </c>
      <c r="C176" s="38">
        <f t="shared" si="4"/>
        <v>1.5351796471060275E-6</v>
      </c>
      <c r="D176" s="6">
        <f t="shared" si="5"/>
        <v>1</v>
      </c>
    </row>
    <row r="177" spans="1:4" x14ac:dyDescent="0.25">
      <c r="A177" s="4">
        <v>39336</v>
      </c>
      <c r="B177" s="38">
        <v>1.3541197988118696E-2</v>
      </c>
      <c r="C177" s="38">
        <f t="shared" si="4"/>
        <v>1.8336404295342981E-4</v>
      </c>
      <c r="D177" s="6">
        <f t="shared" si="5"/>
        <v>0</v>
      </c>
    </row>
    <row r="178" spans="1:4" x14ac:dyDescent="0.25">
      <c r="A178" s="4">
        <v>39337</v>
      </c>
      <c r="B178" s="38">
        <v>3.176986459248043E-4</v>
      </c>
      <c r="C178" s="38">
        <f t="shared" si="4"/>
        <v>1.0093242962245418E-7</v>
      </c>
      <c r="D178" s="6">
        <f t="shared" si="5"/>
        <v>0</v>
      </c>
    </row>
    <row r="179" spans="1:4" x14ac:dyDescent="0.25">
      <c r="A179" s="4">
        <v>39338</v>
      </c>
      <c r="B179" s="38">
        <v>8.4450117022913228E-3</v>
      </c>
      <c r="C179" s="38">
        <f t="shared" si="4"/>
        <v>7.131822265183738E-5</v>
      </c>
      <c r="D179" s="6">
        <f t="shared" si="5"/>
        <v>0</v>
      </c>
    </row>
    <row r="180" spans="1:4" x14ac:dyDescent="0.25">
      <c r="A180" s="4">
        <v>39339</v>
      </c>
      <c r="B180" s="38">
        <v>2.0708667945812877E-4</v>
      </c>
      <c r="C180" s="38">
        <f t="shared" si="4"/>
        <v>4.2884892808993771E-8</v>
      </c>
      <c r="D180" s="6">
        <f t="shared" si="5"/>
        <v>0</v>
      </c>
    </row>
    <row r="181" spans="1:4" x14ac:dyDescent="0.25">
      <c r="A181" s="4">
        <v>39342</v>
      </c>
      <c r="B181" s="38">
        <v>-5.1293696872506071E-3</v>
      </c>
      <c r="C181" s="38">
        <f t="shared" si="4"/>
        <v>2.6310433388485391E-5</v>
      </c>
      <c r="D181" s="6">
        <f t="shared" si="5"/>
        <v>1</v>
      </c>
    </row>
    <row r="182" spans="1:4" x14ac:dyDescent="0.25">
      <c r="A182" s="4">
        <v>39343</v>
      </c>
      <c r="B182" s="38">
        <v>2.879760013722539E-2</v>
      </c>
      <c r="C182" s="38">
        <f t="shared" si="4"/>
        <v>8.2930177366352382E-4</v>
      </c>
      <c r="D182" s="6">
        <f t="shared" si="5"/>
        <v>0</v>
      </c>
    </row>
    <row r="183" spans="1:4" x14ac:dyDescent="0.25">
      <c r="A183" s="4">
        <v>39344</v>
      </c>
      <c r="B183" s="38">
        <v>6.09857868406066E-3</v>
      </c>
      <c r="C183" s="38">
        <f t="shared" si="4"/>
        <v>3.7192661965679048E-5</v>
      </c>
      <c r="D183" s="6">
        <f t="shared" si="5"/>
        <v>0</v>
      </c>
    </row>
    <row r="184" spans="1:4" x14ac:dyDescent="0.25">
      <c r="A184" s="4">
        <v>39345</v>
      </c>
      <c r="B184" s="38">
        <v>-6.5283926065351902E-3</v>
      </c>
      <c r="C184" s="38">
        <f t="shared" si="4"/>
        <v>4.2619910025063335E-5</v>
      </c>
      <c r="D184" s="6">
        <f t="shared" si="5"/>
        <v>0</v>
      </c>
    </row>
    <row r="185" spans="1:4" x14ac:dyDescent="0.25">
      <c r="A185" s="4">
        <v>39346</v>
      </c>
      <c r="B185" s="38">
        <v>4.6003579752836449E-3</v>
      </c>
      <c r="C185" s="38">
        <f t="shared" si="4"/>
        <v>2.1163293500755838E-5</v>
      </c>
      <c r="D185" s="6">
        <f t="shared" si="5"/>
        <v>0</v>
      </c>
    </row>
    <row r="186" spans="1:4" x14ac:dyDescent="0.25">
      <c r="A186" s="4">
        <v>39349</v>
      </c>
      <c r="B186" s="38">
        <v>-5.2665131044370289E-3</v>
      </c>
      <c r="C186" s="38">
        <f t="shared" si="4"/>
        <v>2.7736160279206953E-5</v>
      </c>
      <c r="D186" s="6">
        <f t="shared" si="5"/>
        <v>1</v>
      </c>
    </row>
    <row r="187" spans="1:4" x14ac:dyDescent="0.25">
      <c r="A187" s="4">
        <v>39350</v>
      </c>
      <c r="B187" s="38">
        <v>-3.2480612102173204E-4</v>
      </c>
      <c r="C187" s="38">
        <f t="shared" si="4"/>
        <v>1.0549901625318404E-7</v>
      </c>
      <c r="D187" s="6">
        <f t="shared" si="5"/>
        <v>0</v>
      </c>
    </row>
    <row r="188" spans="1:4" x14ac:dyDescent="0.25">
      <c r="A188" s="4">
        <v>39351</v>
      </c>
      <c r="B188" s="38">
        <v>5.5829283446679912E-3</v>
      </c>
      <c r="C188" s="38">
        <f t="shared" si="4"/>
        <v>3.1169088901697276E-5</v>
      </c>
      <c r="D188" s="6">
        <f t="shared" si="5"/>
        <v>0</v>
      </c>
    </row>
    <row r="189" spans="1:4" x14ac:dyDescent="0.25">
      <c r="A189" s="4">
        <v>39352</v>
      </c>
      <c r="B189" s="38">
        <v>3.9317954115195286E-3</v>
      </c>
      <c r="C189" s="38">
        <f t="shared" si="4"/>
        <v>1.5459015158046021E-5</v>
      </c>
      <c r="D189" s="6">
        <f t="shared" si="5"/>
        <v>0</v>
      </c>
    </row>
    <row r="190" spans="1:4" x14ac:dyDescent="0.25">
      <c r="A190" s="4">
        <v>39353</v>
      </c>
      <c r="B190" s="38">
        <v>-3.0134119533550907E-3</v>
      </c>
      <c r="C190" s="38">
        <f t="shared" si="4"/>
        <v>9.0806516006233433E-6</v>
      </c>
      <c r="D190" s="6">
        <f t="shared" si="5"/>
        <v>0</v>
      </c>
    </row>
    <row r="191" spans="1:4" x14ac:dyDescent="0.25">
      <c r="A191" s="4">
        <v>39356</v>
      </c>
      <c r="B191" s="38">
        <v>1.3208163435285393E-2</v>
      </c>
      <c r="C191" s="38">
        <f t="shared" si="4"/>
        <v>1.7445558133321004E-4</v>
      </c>
      <c r="D191" s="6">
        <f t="shared" si="5"/>
        <v>1</v>
      </c>
    </row>
    <row r="192" spans="1:4" x14ac:dyDescent="0.25">
      <c r="A192" s="4">
        <v>39357</v>
      </c>
      <c r="B192" s="38">
        <v>-2.5236488786832046E-4</v>
      </c>
      <c r="C192" s="38">
        <f t="shared" si="4"/>
        <v>6.3688036628789964E-8</v>
      </c>
      <c r="D192" s="6">
        <f t="shared" si="5"/>
        <v>0</v>
      </c>
    </row>
    <row r="193" spans="1:4" x14ac:dyDescent="0.25">
      <c r="A193" s="4">
        <v>39358</v>
      </c>
      <c r="B193" s="38">
        <v>-4.3664660626738568E-3</v>
      </c>
      <c r="C193" s="38">
        <f t="shared" si="4"/>
        <v>1.9066025876482533E-5</v>
      </c>
      <c r="D193" s="6">
        <f t="shared" si="5"/>
        <v>0</v>
      </c>
    </row>
    <row r="194" spans="1:4" x14ac:dyDescent="0.25">
      <c r="A194" s="4">
        <v>39359</v>
      </c>
      <c r="B194" s="38">
        <v>2.1213406021891629E-3</v>
      </c>
      <c r="C194" s="38">
        <f t="shared" si="4"/>
        <v>4.5000859504962804E-6</v>
      </c>
      <c r="D194" s="6">
        <f t="shared" si="5"/>
        <v>0</v>
      </c>
    </row>
    <row r="195" spans="1:4" x14ac:dyDescent="0.25">
      <c r="A195" s="4">
        <v>39360</v>
      </c>
      <c r="B195" s="38">
        <v>9.8008241336999865E-3</v>
      </c>
      <c r="C195" s="38">
        <f t="shared" si="4"/>
        <v>9.6056153699716084E-5</v>
      </c>
      <c r="D195" s="6">
        <f t="shared" si="5"/>
        <v>0</v>
      </c>
    </row>
    <row r="196" spans="1:4" x14ac:dyDescent="0.25">
      <c r="A196" s="4">
        <v>39363</v>
      </c>
      <c r="B196" s="38">
        <v>-3.2205749596589551E-3</v>
      </c>
      <c r="C196" s="38">
        <f t="shared" si="4"/>
        <v>1.0372103070782279E-5</v>
      </c>
      <c r="D196" s="6">
        <f t="shared" si="5"/>
        <v>1</v>
      </c>
    </row>
    <row r="197" spans="1:4" x14ac:dyDescent="0.25">
      <c r="A197" s="4">
        <v>39364</v>
      </c>
      <c r="B197" s="38">
        <v>8.0831564603949854E-3</v>
      </c>
      <c r="C197" s="38">
        <f t="shared" ref="C197:C260" si="6">B197^2</f>
        <v>6.5337418363225195E-5</v>
      </c>
      <c r="D197" s="6">
        <f t="shared" si="5"/>
        <v>0</v>
      </c>
    </row>
    <row r="198" spans="1:4" x14ac:dyDescent="0.25">
      <c r="A198" s="4">
        <v>39365</v>
      </c>
      <c r="B198" s="38">
        <v>-1.6400653976324953E-3</v>
      </c>
      <c r="C198" s="38">
        <f t="shared" si="6"/>
        <v>2.6898145085114349E-6</v>
      </c>
      <c r="D198" s="6">
        <f t="shared" ref="D198:D261" si="7">IF(A198-A197=1,0,1)</f>
        <v>0</v>
      </c>
    </row>
    <row r="199" spans="1:4" x14ac:dyDescent="0.25">
      <c r="A199" s="4">
        <v>39366</v>
      </c>
      <c r="B199" s="38">
        <v>-5.1174097072831451E-3</v>
      </c>
      <c r="C199" s="38">
        <f t="shared" si="6"/>
        <v>2.6187882112195766E-5</v>
      </c>
      <c r="D199" s="6">
        <f t="shared" si="7"/>
        <v>0</v>
      </c>
    </row>
    <row r="200" spans="1:4" x14ac:dyDescent="0.25">
      <c r="A200" s="4">
        <v>39367</v>
      </c>
      <c r="B200" s="38">
        <v>4.7489453397593327E-3</v>
      </c>
      <c r="C200" s="38">
        <f t="shared" si="6"/>
        <v>2.2552481840021885E-5</v>
      </c>
      <c r="D200" s="6">
        <f t="shared" si="7"/>
        <v>0</v>
      </c>
    </row>
    <row r="201" spans="1:4" x14ac:dyDescent="0.25">
      <c r="A201" s="4">
        <v>39370</v>
      </c>
      <c r="B201" s="38">
        <v>-8.4091297146395971E-3</v>
      </c>
      <c r="C201" s="38">
        <f t="shared" si="6"/>
        <v>7.0713462557634636E-5</v>
      </c>
      <c r="D201" s="6">
        <f t="shared" si="7"/>
        <v>1</v>
      </c>
    </row>
    <row r="202" spans="1:4" x14ac:dyDescent="0.25">
      <c r="A202" s="4">
        <v>39371</v>
      </c>
      <c r="B202" s="38">
        <v>-6.5915228620591288E-3</v>
      </c>
      <c r="C202" s="38">
        <f t="shared" si="6"/>
        <v>4.344817364104817E-5</v>
      </c>
      <c r="D202" s="6">
        <f t="shared" si="7"/>
        <v>0</v>
      </c>
    </row>
    <row r="203" spans="1:4" x14ac:dyDescent="0.25">
      <c r="A203" s="4">
        <v>39372</v>
      </c>
      <c r="B203" s="38">
        <v>1.8521676896545772E-3</v>
      </c>
      <c r="C203" s="38">
        <f t="shared" si="6"/>
        <v>3.4305251506003744E-6</v>
      </c>
      <c r="D203" s="6">
        <f t="shared" si="7"/>
        <v>0</v>
      </c>
    </row>
    <row r="204" spans="1:4" x14ac:dyDescent="0.25">
      <c r="A204" s="4">
        <v>39373</v>
      </c>
      <c r="B204" s="38">
        <v>-7.3049054025732638E-4</v>
      </c>
      <c r="C204" s="38">
        <f t="shared" si="6"/>
        <v>5.3361642940544053E-7</v>
      </c>
      <c r="D204" s="6">
        <f t="shared" si="7"/>
        <v>0</v>
      </c>
    </row>
    <row r="205" spans="1:4" x14ac:dyDescent="0.25">
      <c r="A205" s="4">
        <v>39374</v>
      </c>
      <c r="B205" s="38">
        <v>-2.5943363312819864E-2</v>
      </c>
      <c r="C205" s="38">
        <f t="shared" si="6"/>
        <v>6.7305809998096766E-4</v>
      </c>
      <c r="D205" s="6">
        <f t="shared" si="7"/>
        <v>0</v>
      </c>
    </row>
    <row r="206" spans="1:4" x14ac:dyDescent="0.25">
      <c r="A206" s="4">
        <v>39377</v>
      </c>
      <c r="B206" s="38">
        <v>3.8107273729080121E-3</v>
      </c>
      <c r="C206" s="38">
        <f t="shared" si="6"/>
        <v>1.45216431106304E-5</v>
      </c>
      <c r="D206" s="6">
        <f t="shared" si="7"/>
        <v>1</v>
      </c>
    </row>
    <row r="207" spans="1:4" x14ac:dyDescent="0.25">
      <c r="A207" s="4">
        <v>39378</v>
      </c>
      <c r="B207" s="38">
        <v>8.7612902229981596E-3</v>
      </c>
      <c r="C207" s="38">
        <f t="shared" si="6"/>
        <v>7.6760206371603146E-5</v>
      </c>
      <c r="D207" s="6">
        <f t="shared" si="7"/>
        <v>0</v>
      </c>
    </row>
    <row r="208" spans="1:4" x14ac:dyDescent="0.25">
      <c r="A208" s="4">
        <v>39379</v>
      </c>
      <c r="B208" s="38">
        <v>-2.4267050445402226E-3</v>
      </c>
      <c r="C208" s="38">
        <f t="shared" si="6"/>
        <v>5.8888973731969633E-6</v>
      </c>
      <c r="D208" s="6">
        <f t="shared" si="7"/>
        <v>0</v>
      </c>
    </row>
    <row r="209" spans="1:4" x14ac:dyDescent="0.25">
      <c r="A209" s="4">
        <v>39380</v>
      </c>
      <c r="B209" s="38">
        <v>-9.6219996704364466E-4</v>
      </c>
      <c r="C209" s="38">
        <f t="shared" si="6"/>
        <v>9.2582877657879083E-7</v>
      </c>
      <c r="D209" s="6">
        <f t="shared" si="7"/>
        <v>0</v>
      </c>
    </row>
    <row r="210" spans="1:4" x14ac:dyDescent="0.25">
      <c r="A210" s="4">
        <v>39381</v>
      </c>
      <c r="B210" s="38">
        <v>1.3687182958560813E-2</v>
      </c>
      <c r="C210" s="38">
        <f t="shared" si="6"/>
        <v>1.8733897734111754E-4</v>
      </c>
      <c r="D210" s="6">
        <f t="shared" si="7"/>
        <v>0</v>
      </c>
    </row>
    <row r="211" spans="1:4" x14ac:dyDescent="0.25">
      <c r="A211" s="4">
        <v>39384</v>
      </c>
      <c r="B211" s="38">
        <v>3.8491962560795838E-3</v>
      </c>
      <c r="C211" s="38">
        <f t="shared" si="6"/>
        <v>1.4816311817817084E-5</v>
      </c>
      <c r="D211" s="6">
        <f t="shared" si="7"/>
        <v>1</v>
      </c>
    </row>
    <row r="212" spans="1:4" x14ac:dyDescent="0.25">
      <c r="A212" s="4">
        <v>39385</v>
      </c>
      <c r="B212" s="38">
        <v>-6.4597718147728737E-3</v>
      </c>
      <c r="C212" s="38">
        <f t="shared" si="6"/>
        <v>4.1728651898934029E-5</v>
      </c>
      <c r="D212" s="6">
        <f t="shared" si="7"/>
        <v>0</v>
      </c>
    </row>
    <row r="213" spans="1:4" x14ac:dyDescent="0.25">
      <c r="A213" s="4">
        <v>39386</v>
      </c>
      <c r="B213" s="38">
        <v>1.1979024551115674E-2</v>
      </c>
      <c r="C213" s="38">
        <f t="shared" si="6"/>
        <v>1.4349702919623207E-4</v>
      </c>
      <c r="D213" s="6">
        <f t="shared" si="7"/>
        <v>0</v>
      </c>
    </row>
    <row r="214" spans="1:4" x14ac:dyDescent="0.25">
      <c r="A214" s="4">
        <v>39387</v>
      </c>
      <c r="B214" s="38">
        <v>-2.6532322195895051E-2</v>
      </c>
      <c r="C214" s="38">
        <f t="shared" si="6"/>
        <v>7.0396412110678515E-4</v>
      </c>
      <c r="D214" s="6">
        <f t="shared" si="7"/>
        <v>0</v>
      </c>
    </row>
    <row r="215" spans="1:4" x14ac:dyDescent="0.25">
      <c r="A215" s="4">
        <v>39388</v>
      </c>
      <c r="B215" s="38">
        <v>8.4702339883983878E-4</v>
      </c>
      <c r="C215" s="38">
        <f t="shared" si="6"/>
        <v>7.174486381821926E-7</v>
      </c>
      <c r="D215" s="6">
        <f t="shared" si="7"/>
        <v>0</v>
      </c>
    </row>
    <row r="216" spans="1:4" x14ac:dyDescent="0.25">
      <c r="A216" s="4">
        <v>39391</v>
      </c>
      <c r="B216" s="38">
        <v>-4.8887194481468119E-3</v>
      </c>
      <c r="C216" s="38">
        <f t="shared" si="6"/>
        <v>2.3899577842688869E-5</v>
      </c>
      <c r="D216" s="6">
        <f t="shared" si="7"/>
        <v>1</v>
      </c>
    </row>
    <row r="217" spans="1:4" x14ac:dyDescent="0.25">
      <c r="A217" s="4">
        <v>39392</v>
      </c>
      <c r="B217" s="38">
        <v>1.1992346253791279E-2</v>
      </c>
      <c r="C217" s="38">
        <f t="shared" si="6"/>
        <v>1.4381636867082172E-4</v>
      </c>
      <c r="D217" s="6">
        <f t="shared" si="7"/>
        <v>0</v>
      </c>
    </row>
    <row r="218" spans="1:4" x14ac:dyDescent="0.25">
      <c r="A218" s="4">
        <v>39393</v>
      </c>
      <c r="B218" s="38">
        <v>-2.9276250372242952E-2</v>
      </c>
      <c r="C218" s="38">
        <f t="shared" si="6"/>
        <v>8.5709883585825559E-4</v>
      </c>
      <c r="D218" s="6">
        <f t="shared" si="7"/>
        <v>0</v>
      </c>
    </row>
    <row r="219" spans="1:4" x14ac:dyDescent="0.25">
      <c r="A219" s="4">
        <v>39394</v>
      </c>
      <c r="B219" s="38">
        <v>-5.3251480285741021E-4</v>
      </c>
      <c r="C219" s="38">
        <f t="shared" si="6"/>
        <v>2.8357201526226644E-7</v>
      </c>
      <c r="D219" s="6">
        <f t="shared" si="7"/>
        <v>0</v>
      </c>
    </row>
    <row r="220" spans="1:4" x14ac:dyDescent="0.25">
      <c r="A220" s="4">
        <v>39395</v>
      </c>
      <c r="B220" s="38">
        <v>-1.435873791840789E-2</v>
      </c>
      <c r="C220" s="38">
        <f t="shared" si="6"/>
        <v>2.0617335460952453E-4</v>
      </c>
      <c r="D220" s="6">
        <f t="shared" si="7"/>
        <v>0</v>
      </c>
    </row>
    <row r="221" spans="1:4" x14ac:dyDescent="0.25">
      <c r="A221" s="4">
        <v>39398</v>
      </c>
      <c r="B221" s="38">
        <v>-1.0035869555825739E-2</v>
      </c>
      <c r="C221" s="38">
        <f t="shared" si="6"/>
        <v>1.0071867774154991E-4</v>
      </c>
      <c r="D221" s="6">
        <f t="shared" si="7"/>
        <v>1</v>
      </c>
    </row>
    <row r="222" spans="1:4" x14ac:dyDescent="0.25">
      <c r="A222" s="4">
        <v>39399</v>
      </c>
      <c r="B222" s="38">
        <v>2.9008963345050522E-2</v>
      </c>
      <c r="C222" s="38">
        <f t="shared" si="6"/>
        <v>8.4151995435448475E-4</v>
      </c>
      <c r="D222" s="6">
        <f t="shared" si="7"/>
        <v>0</v>
      </c>
    </row>
    <row r="223" spans="1:4" x14ac:dyDescent="0.25">
      <c r="A223" s="4">
        <v>39400</v>
      </c>
      <c r="B223" s="38">
        <v>-6.8340548685769361E-3</v>
      </c>
      <c r="C223" s="38">
        <f t="shared" si="6"/>
        <v>4.6704305946720126E-5</v>
      </c>
      <c r="D223" s="6">
        <f t="shared" si="7"/>
        <v>0</v>
      </c>
    </row>
    <row r="224" spans="1:4" x14ac:dyDescent="0.25">
      <c r="A224" s="4">
        <v>39401</v>
      </c>
      <c r="B224" s="38">
        <v>-1.3251129391504756E-2</v>
      </c>
      <c r="C224" s="38">
        <f t="shared" si="6"/>
        <v>1.7559243015040121E-4</v>
      </c>
      <c r="D224" s="6">
        <f t="shared" si="7"/>
        <v>0</v>
      </c>
    </row>
    <row r="225" spans="1:4" x14ac:dyDescent="0.25">
      <c r="A225" s="4">
        <v>39402</v>
      </c>
      <c r="B225" s="38">
        <v>5.2375432270418531E-3</v>
      </c>
      <c r="C225" s="38">
        <f t="shared" si="6"/>
        <v>2.7431859055131987E-5</v>
      </c>
      <c r="D225" s="6">
        <f t="shared" si="7"/>
        <v>0</v>
      </c>
    </row>
    <row r="226" spans="1:4" x14ac:dyDescent="0.25">
      <c r="A226" s="4">
        <v>39405</v>
      </c>
      <c r="B226" s="38">
        <v>-1.7592940094126343E-2</v>
      </c>
      <c r="C226" s="38">
        <f t="shared" si="6"/>
        <v>3.0951154115551824E-4</v>
      </c>
      <c r="D226" s="6">
        <f t="shared" si="7"/>
        <v>1</v>
      </c>
    </row>
    <row r="227" spans="1:4" x14ac:dyDescent="0.25">
      <c r="A227" s="4">
        <v>39406</v>
      </c>
      <c r="B227" s="38">
        <v>4.5359409420995282E-3</v>
      </c>
      <c r="C227" s="38">
        <f t="shared" si="6"/>
        <v>2.0574760230214755E-5</v>
      </c>
      <c r="D227" s="6">
        <f t="shared" si="7"/>
        <v>0</v>
      </c>
    </row>
    <row r="228" spans="1:4" x14ac:dyDescent="0.25">
      <c r="A228" s="4">
        <v>39407</v>
      </c>
      <c r="B228" s="38">
        <v>-1.6000412839747118E-2</v>
      </c>
      <c r="C228" s="38">
        <f t="shared" si="6"/>
        <v>2.5601321104234444E-4</v>
      </c>
      <c r="D228" s="6">
        <f t="shared" si="7"/>
        <v>0</v>
      </c>
    </row>
    <row r="229" spans="1:4" x14ac:dyDescent="0.25">
      <c r="A229" s="4">
        <v>39409</v>
      </c>
      <c r="B229" s="38">
        <v>1.6855535987489397E-2</v>
      </c>
      <c r="C229" s="38">
        <f t="shared" si="6"/>
        <v>2.8410909342555017E-4</v>
      </c>
      <c r="D229" s="6">
        <f t="shared" si="7"/>
        <v>1</v>
      </c>
    </row>
    <row r="230" spans="1:4" x14ac:dyDescent="0.25">
      <c r="A230" s="4">
        <v>39412</v>
      </c>
      <c r="B230" s="38">
        <v>-2.3507615559154777E-2</v>
      </c>
      <c r="C230" s="38">
        <f t="shared" si="6"/>
        <v>5.5260798927701576E-4</v>
      </c>
      <c r="D230" s="6">
        <f t="shared" si="7"/>
        <v>1</v>
      </c>
    </row>
    <row r="231" spans="1:4" x14ac:dyDescent="0.25">
      <c r="A231" s="4">
        <v>39413</v>
      </c>
      <c r="B231" s="38">
        <v>1.4865226780028608E-2</v>
      </c>
      <c r="C231" s="38">
        <f t="shared" si="6"/>
        <v>2.209749672216797E-4</v>
      </c>
      <c r="D231" s="6">
        <f t="shared" si="7"/>
        <v>0</v>
      </c>
    </row>
    <row r="232" spans="1:4" x14ac:dyDescent="0.25">
      <c r="A232" s="4">
        <v>39414</v>
      </c>
      <c r="B232" s="38">
        <v>2.8471501661612657E-2</v>
      </c>
      <c r="C232" s="38">
        <f t="shared" si="6"/>
        <v>8.1062640686721229E-4</v>
      </c>
      <c r="D232" s="6">
        <f t="shared" si="7"/>
        <v>0</v>
      </c>
    </row>
    <row r="233" spans="1:4" x14ac:dyDescent="0.25">
      <c r="A233" s="4">
        <v>39415</v>
      </c>
      <c r="B233" s="38">
        <v>5.4692248954232739E-4</v>
      </c>
      <c r="C233" s="38">
        <f t="shared" si="6"/>
        <v>2.9912420956717719E-7</v>
      </c>
      <c r="D233" s="6">
        <f t="shared" si="7"/>
        <v>0</v>
      </c>
    </row>
    <row r="234" spans="1:4" x14ac:dyDescent="0.25">
      <c r="A234" s="4">
        <v>39416</v>
      </c>
      <c r="B234" s="38">
        <v>7.7419406872816232E-3</v>
      </c>
      <c r="C234" s="38">
        <f t="shared" si="6"/>
        <v>5.9937645605386655E-5</v>
      </c>
      <c r="D234" s="6">
        <f t="shared" si="7"/>
        <v>0</v>
      </c>
    </row>
    <row r="235" spans="1:4" x14ac:dyDescent="0.25">
      <c r="A235" s="4">
        <v>39419</v>
      </c>
      <c r="B235" s="38">
        <v>-5.87337687799587E-3</v>
      </c>
      <c r="C235" s="38">
        <f t="shared" si="6"/>
        <v>3.4496555950976515E-5</v>
      </c>
      <c r="D235" s="6">
        <f t="shared" si="7"/>
        <v>1</v>
      </c>
    </row>
    <row r="236" spans="1:4" x14ac:dyDescent="0.25">
      <c r="A236" s="4">
        <v>39420</v>
      </c>
      <c r="B236" s="38">
        <v>-6.5574860336670314E-3</v>
      </c>
      <c r="C236" s="38">
        <f t="shared" si="6"/>
        <v>4.3000623081738177E-5</v>
      </c>
      <c r="D236" s="6">
        <f t="shared" si="7"/>
        <v>0</v>
      </c>
    </row>
    <row r="237" spans="1:4" x14ac:dyDescent="0.25">
      <c r="A237" s="4">
        <v>39421</v>
      </c>
      <c r="B237" s="38">
        <v>1.5599361171936197E-2</v>
      </c>
      <c r="C237" s="38">
        <f t="shared" si="6"/>
        <v>2.4334006897251063E-4</v>
      </c>
      <c r="D237" s="6">
        <f t="shared" si="7"/>
        <v>0</v>
      </c>
    </row>
    <row r="238" spans="1:4" x14ac:dyDescent="0.25">
      <c r="A238" s="4">
        <v>39422</v>
      </c>
      <c r="B238" s="38">
        <v>1.5021540561942586E-2</v>
      </c>
      <c r="C238" s="38">
        <f t="shared" si="6"/>
        <v>2.2564668085408638E-4</v>
      </c>
      <c r="D238" s="6">
        <f t="shared" si="7"/>
        <v>0</v>
      </c>
    </row>
    <row r="239" spans="1:4" x14ac:dyDescent="0.25">
      <c r="A239" s="4">
        <v>39423</v>
      </c>
      <c r="B239" s="38">
        <v>-1.7690280886439522E-3</v>
      </c>
      <c r="C239" s="38">
        <f t="shared" si="6"/>
        <v>3.1294603784112746E-6</v>
      </c>
      <c r="D239" s="6">
        <f t="shared" si="7"/>
        <v>0</v>
      </c>
    </row>
    <row r="240" spans="1:4" x14ac:dyDescent="0.25">
      <c r="A240" s="4">
        <v>39426</v>
      </c>
      <c r="B240" s="38">
        <v>7.5157705256400928E-3</v>
      </c>
      <c r="C240" s="38">
        <f t="shared" si="6"/>
        <v>5.648680659408036E-5</v>
      </c>
      <c r="D240" s="6">
        <f t="shared" si="7"/>
        <v>1</v>
      </c>
    </row>
    <row r="241" spans="1:4" x14ac:dyDescent="0.25">
      <c r="A241" s="4">
        <v>39427</v>
      </c>
      <c r="B241" s="38">
        <v>-2.5587341337439316E-2</v>
      </c>
      <c r="C241" s="38">
        <f t="shared" si="6"/>
        <v>6.5471203671863074E-4</v>
      </c>
      <c r="D241" s="6">
        <f t="shared" si="7"/>
        <v>0</v>
      </c>
    </row>
    <row r="242" spans="1:4" x14ac:dyDescent="0.25">
      <c r="A242" s="4">
        <v>39428</v>
      </c>
      <c r="B242" s="38">
        <v>6.1659580994473879E-3</v>
      </c>
      <c r="C242" s="38">
        <f t="shared" si="6"/>
        <v>3.8019039284140844E-5</v>
      </c>
      <c r="D242" s="6">
        <f t="shared" si="7"/>
        <v>0</v>
      </c>
    </row>
    <row r="243" spans="1:4" x14ac:dyDescent="0.25">
      <c r="A243" s="4">
        <v>39429</v>
      </c>
      <c r="B243" s="38">
        <v>1.2594675916898265E-3</v>
      </c>
      <c r="C243" s="38">
        <f t="shared" si="6"/>
        <v>1.5862586145169715E-6</v>
      </c>
      <c r="D243" s="6">
        <f t="shared" si="7"/>
        <v>0</v>
      </c>
    </row>
    <row r="244" spans="1:4" x14ac:dyDescent="0.25">
      <c r="A244" s="4">
        <v>39430</v>
      </c>
      <c r="B244" s="38">
        <v>-1.3794570818428137E-2</v>
      </c>
      <c r="C244" s="38">
        <f t="shared" si="6"/>
        <v>1.9029018406462912E-4</v>
      </c>
      <c r="D244" s="6">
        <f t="shared" si="7"/>
        <v>0</v>
      </c>
    </row>
    <row r="245" spans="1:4" x14ac:dyDescent="0.25">
      <c r="A245" s="4">
        <v>39433</v>
      </c>
      <c r="B245" s="38">
        <v>-1.5110619173703576E-2</v>
      </c>
      <c r="C245" s="38">
        <f t="shared" si="6"/>
        <v>2.2833081181269815E-4</v>
      </c>
      <c r="D245" s="6">
        <f t="shared" si="7"/>
        <v>1</v>
      </c>
    </row>
    <row r="246" spans="1:4" x14ac:dyDescent="0.25">
      <c r="A246" s="4">
        <v>39434</v>
      </c>
      <c r="B246" s="38">
        <v>6.2643799703426166E-3</v>
      </c>
      <c r="C246" s="38">
        <f t="shared" si="6"/>
        <v>3.9242456412829759E-5</v>
      </c>
      <c r="D246" s="6">
        <f t="shared" si="7"/>
        <v>0</v>
      </c>
    </row>
    <row r="247" spans="1:4" x14ac:dyDescent="0.25">
      <c r="A247" s="4">
        <v>39435</v>
      </c>
      <c r="B247" s="38">
        <v>-1.3277915696927676E-3</v>
      </c>
      <c r="C247" s="38">
        <f t="shared" si="6"/>
        <v>1.7630304525471837E-6</v>
      </c>
      <c r="D247" s="6">
        <f t="shared" si="7"/>
        <v>0</v>
      </c>
    </row>
    <row r="248" spans="1:4" x14ac:dyDescent="0.25">
      <c r="A248" s="4">
        <v>39436</v>
      </c>
      <c r="B248" s="38">
        <v>5.1435807847807283E-3</v>
      </c>
      <c r="C248" s="38">
        <f t="shared" si="6"/>
        <v>2.6456423289565534E-5</v>
      </c>
      <c r="D248" s="6">
        <f t="shared" si="7"/>
        <v>0</v>
      </c>
    </row>
    <row r="249" spans="1:4" x14ac:dyDescent="0.25">
      <c r="A249" s="4">
        <v>39437</v>
      </c>
      <c r="B249" s="38">
        <v>1.6690703791978206E-2</v>
      </c>
      <c r="C249" s="38">
        <f t="shared" si="6"/>
        <v>2.7857959307155567E-4</v>
      </c>
      <c r="D249" s="6">
        <f t="shared" si="7"/>
        <v>0</v>
      </c>
    </row>
    <row r="250" spans="1:4" x14ac:dyDescent="0.25">
      <c r="A250" s="4">
        <v>39440</v>
      </c>
      <c r="B250" s="38">
        <v>8.0547901877369155E-3</v>
      </c>
      <c r="C250" s="38">
        <f t="shared" si="6"/>
        <v>6.4879644968462888E-5</v>
      </c>
      <c r="D250" s="6">
        <f t="shared" si="7"/>
        <v>1</v>
      </c>
    </row>
    <row r="251" spans="1:4" x14ac:dyDescent="0.25">
      <c r="A251" s="4">
        <v>39442</v>
      </c>
      <c r="B251" s="38">
        <v>8.2531070824305751E-4</v>
      </c>
      <c r="C251" s="38">
        <f t="shared" si="6"/>
        <v>6.8113776514065725E-7</v>
      </c>
      <c r="D251" s="6">
        <f t="shared" si="7"/>
        <v>1</v>
      </c>
    </row>
    <row r="252" spans="1:4" x14ac:dyDescent="0.25">
      <c r="A252" s="4">
        <v>39443</v>
      </c>
      <c r="B252" s="38">
        <v>-1.4080638261442206E-2</v>
      </c>
      <c r="C252" s="38">
        <f t="shared" si="6"/>
        <v>1.982643738495902E-4</v>
      </c>
      <c r="D252" s="6">
        <f t="shared" si="7"/>
        <v>0</v>
      </c>
    </row>
    <row r="253" spans="1:4" x14ac:dyDescent="0.25">
      <c r="A253" s="4">
        <v>39444</v>
      </c>
      <c r="B253" s="38">
        <v>1.460945823465967E-3</v>
      </c>
      <c r="C253" s="38">
        <f t="shared" si="6"/>
        <v>2.1343626991026525E-6</v>
      </c>
      <c r="D253" s="6">
        <f t="shared" si="7"/>
        <v>0</v>
      </c>
    </row>
    <row r="254" spans="1:4" x14ac:dyDescent="0.25">
      <c r="A254" s="4">
        <v>39447</v>
      </c>
      <c r="B254" s="38">
        <v>-6.8620984256098656E-3</v>
      </c>
      <c r="C254" s="38">
        <f t="shared" si="6"/>
        <v>4.7088394802757395E-5</v>
      </c>
      <c r="D254" s="6">
        <f t="shared" si="7"/>
        <v>1</v>
      </c>
    </row>
    <row r="255" spans="1:4" x14ac:dyDescent="0.25">
      <c r="A255" s="4">
        <v>39449</v>
      </c>
      <c r="B255" s="38">
        <v>-1.4333249723592512E-2</v>
      </c>
      <c r="C255" s="38">
        <f t="shared" si="6"/>
        <v>2.0544204763886482E-4</v>
      </c>
      <c r="D255" s="6">
        <f t="shared" si="7"/>
        <v>1</v>
      </c>
    </row>
    <row r="256" spans="1:4" x14ac:dyDescent="0.25">
      <c r="A256" s="4">
        <v>39450</v>
      </c>
      <c r="B256" s="38">
        <v>0</v>
      </c>
      <c r="C256" s="38">
        <f t="shared" si="6"/>
        <v>0</v>
      </c>
      <c r="D256" s="6">
        <f t="shared" si="7"/>
        <v>0</v>
      </c>
    </row>
    <row r="257" spans="1:4" x14ac:dyDescent="0.25">
      <c r="A257" s="4">
        <v>39451</v>
      </c>
      <c r="B257" s="38">
        <v>-2.4859886335013751E-2</v>
      </c>
      <c r="C257" s="38">
        <f t="shared" si="6"/>
        <v>6.1801394858980343E-4</v>
      </c>
      <c r="D257" s="6">
        <f t="shared" si="7"/>
        <v>0</v>
      </c>
    </row>
    <row r="258" spans="1:4" x14ac:dyDescent="0.25">
      <c r="A258" s="4">
        <v>39454</v>
      </c>
      <c r="B258" s="38">
        <v>3.2280240080280924E-3</v>
      </c>
      <c r="C258" s="38">
        <f t="shared" si="6"/>
        <v>1.042013899640575E-5</v>
      </c>
      <c r="D258" s="6">
        <f t="shared" si="7"/>
        <v>1</v>
      </c>
    </row>
    <row r="259" spans="1:4" x14ac:dyDescent="0.25">
      <c r="A259" s="4">
        <v>39455</v>
      </c>
      <c r="B259" s="38">
        <v>-1.8184257238669826E-2</v>
      </c>
      <c r="C259" s="38">
        <f t="shared" si="6"/>
        <v>3.3066721132211593E-4</v>
      </c>
      <c r="D259" s="6">
        <f t="shared" si="7"/>
        <v>0</v>
      </c>
    </row>
    <row r="260" spans="1:4" x14ac:dyDescent="0.25">
      <c r="A260" s="4">
        <v>39456</v>
      </c>
      <c r="B260" s="38">
        <v>1.3607012888741825E-2</v>
      </c>
      <c r="C260" s="38">
        <f t="shared" si="6"/>
        <v>1.8515079975438614E-4</v>
      </c>
      <c r="D260" s="6">
        <f t="shared" si="7"/>
        <v>0</v>
      </c>
    </row>
    <row r="261" spans="1:4" x14ac:dyDescent="0.25">
      <c r="A261" s="4">
        <v>39457</v>
      </c>
      <c r="B261" s="38">
        <v>7.9337653383133137E-3</v>
      </c>
      <c r="C261" s="38">
        <f t="shared" ref="C261:C324" si="8">B261^2</f>
        <v>6.2944632443421769E-5</v>
      </c>
      <c r="D261" s="6">
        <f t="shared" si="7"/>
        <v>0</v>
      </c>
    </row>
    <row r="262" spans="1:4" x14ac:dyDescent="0.25">
      <c r="A262" s="4">
        <v>39458</v>
      </c>
      <c r="B262" s="38">
        <v>-1.3625903434299631E-2</v>
      </c>
      <c r="C262" s="38">
        <f t="shared" si="8"/>
        <v>1.8566524440085847E-4</v>
      </c>
      <c r="D262" s="6">
        <f t="shared" ref="D262:D325" si="9">IF(A262-A261=1,0,1)</f>
        <v>0</v>
      </c>
    </row>
    <row r="263" spans="1:4" x14ac:dyDescent="0.25">
      <c r="A263" s="4">
        <v>39461</v>
      </c>
      <c r="B263" s="38">
        <v>1.0817605901139948E-2</v>
      </c>
      <c r="C263" s="38">
        <f t="shared" si="8"/>
        <v>1.1702059743237783E-4</v>
      </c>
      <c r="D263" s="6">
        <f t="shared" si="9"/>
        <v>1</v>
      </c>
    </row>
    <row r="264" spans="1:4" x14ac:dyDescent="0.25">
      <c r="A264" s="4">
        <v>39462</v>
      </c>
      <c r="B264" s="38">
        <v>-2.5235105106769917E-2</v>
      </c>
      <c r="C264" s="38">
        <f t="shared" si="8"/>
        <v>6.3681052974972512E-4</v>
      </c>
      <c r="D264" s="6">
        <f t="shared" si="9"/>
        <v>0</v>
      </c>
    </row>
    <row r="265" spans="1:4" x14ac:dyDescent="0.25">
      <c r="A265" s="4">
        <v>39463</v>
      </c>
      <c r="B265" s="38">
        <v>-5.5115648785916743E-3</v>
      </c>
      <c r="C265" s="38">
        <f t="shared" si="8"/>
        <v>3.0377347410925258E-5</v>
      </c>
      <c r="D265" s="6">
        <f t="shared" si="9"/>
        <v>0</v>
      </c>
    </row>
    <row r="266" spans="1:4" x14ac:dyDescent="0.25">
      <c r="A266" s="4">
        <v>39464</v>
      </c>
      <c r="B266" s="38">
        <v>-2.9486627766808118E-2</v>
      </c>
      <c r="C266" s="38">
        <f t="shared" si="8"/>
        <v>8.6946121705829948E-4</v>
      </c>
      <c r="D266" s="6">
        <f t="shared" si="9"/>
        <v>0</v>
      </c>
    </row>
    <row r="267" spans="1:4" x14ac:dyDescent="0.25">
      <c r="A267" s="4">
        <v>39465</v>
      </c>
      <c r="B267" s="38">
        <v>-6.0395962582042327E-3</v>
      </c>
      <c r="C267" s="38">
        <f t="shared" si="8"/>
        <v>3.6476722962114566E-5</v>
      </c>
      <c r="D267" s="6">
        <f t="shared" si="9"/>
        <v>0</v>
      </c>
    </row>
    <row r="268" spans="1:4" x14ac:dyDescent="0.25">
      <c r="A268" s="4">
        <v>39469</v>
      </c>
      <c r="B268" s="38">
        <v>-1.114557839210234E-2</v>
      </c>
      <c r="C268" s="38">
        <f t="shared" si="8"/>
        <v>1.2422391769449859E-4</v>
      </c>
      <c r="D268" s="6">
        <f t="shared" si="9"/>
        <v>1</v>
      </c>
    </row>
    <row r="269" spans="1:4" x14ac:dyDescent="0.25">
      <c r="A269" s="4">
        <v>39470</v>
      </c>
      <c r="B269" s="38">
        <v>2.1237339243455042E-2</v>
      </c>
      <c r="C269" s="38">
        <f t="shared" si="8"/>
        <v>4.5102457814159559E-4</v>
      </c>
      <c r="D269" s="6">
        <f t="shared" si="9"/>
        <v>0</v>
      </c>
    </row>
    <row r="270" spans="1:4" x14ac:dyDescent="0.25">
      <c r="A270" s="4">
        <v>39471</v>
      </c>
      <c r="B270" s="38">
        <v>1.0037980535463592E-2</v>
      </c>
      <c r="C270" s="38">
        <f t="shared" si="8"/>
        <v>1.0076105323034595E-4</v>
      </c>
      <c r="D270" s="6">
        <f t="shared" si="9"/>
        <v>0</v>
      </c>
    </row>
    <row r="271" spans="1:4" x14ac:dyDescent="0.25">
      <c r="A271" s="4">
        <v>39472</v>
      </c>
      <c r="B271" s="38">
        <v>-1.5990932282689909E-2</v>
      </c>
      <c r="C271" s="38">
        <f t="shared" si="8"/>
        <v>2.5570991526957428E-4</v>
      </c>
      <c r="D271" s="6">
        <f t="shared" si="9"/>
        <v>0</v>
      </c>
    </row>
    <row r="272" spans="1:4" x14ac:dyDescent="0.25">
      <c r="A272" s="4">
        <v>39475</v>
      </c>
      <c r="B272" s="38">
        <v>1.7420094961539595E-2</v>
      </c>
      <c r="C272" s="38">
        <f t="shared" si="8"/>
        <v>3.0345970846905719E-4</v>
      </c>
      <c r="D272" s="6">
        <f t="shared" si="9"/>
        <v>1</v>
      </c>
    </row>
    <row r="273" spans="1:4" x14ac:dyDescent="0.25">
      <c r="A273" s="4">
        <v>39476</v>
      </c>
      <c r="B273" s="38">
        <v>6.1866634199604364E-3</v>
      </c>
      <c r="C273" s="38">
        <f t="shared" si="8"/>
        <v>3.8274804271876562E-5</v>
      </c>
      <c r="D273" s="6">
        <f t="shared" si="9"/>
        <v>0</v>
      </c>
    </row>
    <row r="274" spans="1:4" x14ac:dyDescent="0.25">
      <c r="A274" s="4">
        <v>39477</v>
      </c>
      <c r="B274" s="38">
        <v>-4.7126300765141134E-3</v>
      </c>
      <c r="C274" s="38">
        <f t="shared" si="8"/>
        <v>2.2208882238065417E-5</v>
      </c>
      <c r="D274" s="6">
        <f t="shared" si="9"/>
        <v>0</v>
      </c>
    </row>
    <row r="275" spans="1:4" x14ac:dyDescent="0.25">
      <c r="A275" s="4">
        <v>39478</v>
      </c>
      <c r="B275" s="38">
        <v>1.6801645566570628E-2</v>
      </c>
      <c r="C275" s="38">
        <f t="shared" si="8"/>
        <v>2.8229529374466244E-4</v>
      </c>
      <c r="D275" s="6">
        <f t="shared" si="9"/>
        <v>0</v>
      </c>
    </row>
    <row r="276" spans="1:4" x14ac:dyDescent="0.25">
      <c r="A276" s="4">
        <v>39479</v>
      </c>
      <c r="B276" s="38">
        <v>1.2163374658433652E-2</v>
      </c>
      <c r="C276" s="38">
        <f t="shared" si="8"/>
        <v>1.4794768308142598E-4</v>
      </c>
      <c r="D276" s="6">
        <f t="shared" si="9"/>
        <v>0</v>
      </c>
    </row>
    <row r="277" spans="1:4" x14ac:dyDescent="0.25">
      <c r="A277" s="4">
        <v>39482</v>
      </c>
      <c r="B277" s="38">
        <v>-1.0499553616957041E-2</v>
      </c>
      <c r="C277" s="38">
        <f t="shared" si="8"/>
        <v>1.1024062615535569E-4</v>
      </c>
      <c r="D277" s="6">
        <f t="shared" si="9"/>
        <v>1</v>
      </c>
    </row>
    <row r="278" spans="1:4" x14ac:dyDescent="0.25">
      <c r="A278" s="4">
        <v>39483</v>
      </c>
      <c r="B278" s="38">
        <v>-3.2424092024557906E-2</v>
      </c>
      <c r="C278" s="38">
        <f t="shared" si="8"/>
        <v>1.0513217436169996E-3</v>
      </c>
      <c r="D278" s="6">
        <f t="shared" si="9"/>
        <v>0</v>
      </c>
    </row>
    <row r="279" spans="1:4" x14ac:dyDescent="0.25">
      <c r="A279" s="4">
        <v>39484</v>
      </c>
      <c r="B279" s="38">
        <v>-7.2471004269608905E-3</v>
      </c>
      <c r="C279" s="38">
        <f t="shared" si="8"/>
        <v>5.2520464598456724E-5</v>
      </c>
      <c r="D279" s="6">
        <f t="shared" si="9"/>
        <v>0</v>
      </c>
    </row>
    <row r="280" spans="1:4" x14ac:dyDescent="0.25">
      <c r="A280" s="4">
        <v>39485</v>
      </c>
      <c r="B280" s="38">
        <v>8.098214891415342E-3</v>
      </c>
      <c r="C280" s="38">
        <f t="shared" si="8"/>
        <v>6.5581084427541206E-5</v>
      </c>
      <c r="D280" s="6">
        <f t="shared" si="9"/>
        <v>0</v>
      </c>
    </row>
    <row r="281" spans="1:4" x14ac:dyDescent="0.25">
      <c r="A281" s="4">
        <v>39486</v>
      </c>
      <c r="B281" s="38">
        <v>-4.1960135196801333E-3</v>
      </c>
      <c r="C281" s="38">
        <f t="shared" si="8"/>
        <v>1.7606529457338459E-5</v>
      </c>
      <c r="D281" s="6">
        <f t="shared" si="9"/>
        <v>0</v>
      </c>
    </row>
    <row r="282" spans="1:4" x14ac:dyDescent="0.25">
      <c r="A282" s="4">
        <v>39489</v>
      </c>
      <c r="B282" s="38">
        <v>5.9197957242954746E-3</v>
      </c>
      <c r="C282" s="38">
        <f t="shared" si="8"/>
        <v>3.5043981417386984E-5</v>
      </c>
      <c r="D282" s="6">
        <f t="shared" si="9"/>
        <v>1</v>
      </c>
    </row>
    <row r="283" spans="1:4" x14ac:dyDescent="0.25">
      <c r="A283" s="4">
        <v>39490</v>
      </c>
      <c r="B283" s="38">
        <v>7.2848614769842387E-3</v>
      </c>
      <c r="C283" s="38">
        <f t="shared" si="8"/>
        <v>5.3069206738848984E-5</v>
      </c>
      <c r="D283" s="6">
        <f t="shared" si="9"/>
        <v>0</v>
      </c>
    </row>
    <row r="284" spans="1:4" x14ac:dyDescent="0.25">
      <c r="A284" s="4">
        <v>39491</v>
      </c>
      <c r="B284" s="38">
        <v>1.3892295589271205E-2</v>
      </c>
      <c r="C284" s="38">
        <f t="shared" si="8"/>
        <v>1.9299587673968419E-4</v>
      </c>
      <c r="D284" s="6">
        <f t="shared" si="9"/>
        <v>0</v>
      </c>
    </row>
    <row r="285" spans="1:4" x14ac:dyDescent="0.25">
      <c r="A285" s="4">
        <v>39492</v>
      </c>
      <c r="B285" s="38">
        <v>-1.3477885411454293E-2</v>
      </c>
      <c r="C285" s="38">
        <f t="shared" si="8"/>
        <v>1.8165339516429245E-4</v>
      </c>
      <c r="D285" s="6">
        <f t="shared" si="9"/>
        <v>0</v>
      </c>
    </row>
    <row r="286" spans="1:4" x14ac:dyDescent="0.25">
      <c r="A286" s="4">
        <v>39493</v>
      </c>
      <c r="B286" s="38">
        <v>8.9886800458413867E-4</v>
      </c>
      <c r="C286" s="38">
        <f t="shared" si="8"/>
        <v>8.0796368966507114E-7</v>
      </c>
      <c r="D286" s="6">
        <f t="shared" si="9"/>
        <v>0</v>
      </c>
    </row>
    <row r="287" spans="1:4" x14ac:dyDescent="0.25">
      <c r="A287" s="4">
        <v>39497</v>
      </c>
      <c r="B287" s="38">
        <v>-8.1412343877870785E-4</v>
      </c>
      <c r="C287" s="38">
        <f t="shared" si="8"/>
        <v>6.6279697356886845E-7</v>
      </c>
      <c r="D287" s="6">
        <f t="shared" si="9"/>
        <v>1</v>
      </c>
    </row>
    <row r="288" spans="1:4" x14ac:dyDescent="0.25">
      <c r="A288" s="4">
        <v>39498</v>
      </c>
      <c r="B288" s="38">
        <v>8.3590301237826924E-3</v>
      </c>
      <c r="C288" s="38">
        <f t="shared" si="8"/>
        <v>6.9873384610306494E-5</v>
      </c>
      <c r="D288" s="6">
        <f t="shared" si="9"/>
        <v>0</v>
      </c>
    </row>
    <row r="289" spans="1:4" x14ac:dyDescent="0.25">
      <c r="A289" s="4">
        <v>39499</v>
      </c>
      <c r="B289" s="38">
        <v>-1.260035275236957E-2</v>
      </c>
      <c r="C289" s="38">
        <f t="shared" si="8"/>
        <v>1.5876888948414738E-4</v>
      </c>
      <c r="D289" s="6">
        <f t="shared" si="9"/>
        <v>0</v>
      </c>
    </row>
    <row r="290" spans="1:4" x14ac:dyDescent="0.25">
      <c r="A290" s="4">
        <v>39500</v>
      </c>
      <c r="B290" s="38">
        <v>7.95361079229597E-3</v>
      </c>
      <c r="C290" s="38">
        <f t="shared" si="8"/>
        <v>6.3259924635326921E-5</v>
      </c>
      <c r="D290" s="6">
        <f t="shared" si="9"/>
        <v>0</v>
      </c>
    </row>
    <row r="291" spans="1:4" x14ac:dyDescent="0.25">
      <c r="A291" s="4">
        <v>39503</v>
      </c>
      <c r="B291" s="38">
        <v>1.3737164409050326E-2</v>
      </c>
      <c r="C291" s="38">
        <f t="shared" si="8"/>
        <v>1.8870968600127899E-4</v>
      </c>
      <c r="D291" s="6">
        <f t="shared" si="9"/>
        <v>1</v>
      </c>
    </row>
    <row r="292" spans="1:4" x14ac:dyDescent="0.25">
      <c r="A292" s="4">
        <v>39504</v>
      </c>
      <c r="B292" s="38">
        <v>6.9018413712950855E-3</v>
      </c>
      <c r="C292" s="38">
        <f t="shared" si="8"/>
        <v>4.7635414314520429E-5</v>
      </c>
      <c r="D292" s="6">
        <f t="shared" si="9"/>
        <v>0</v>
      </c>
    </row>
    <row r="293" spans="1:4" x14ac:dyDescent="0.25">
      <c r="A293" s="4">
        <v>39505</v>
      </c>
      <c r="B293" s="38">
        <v>-6.802283623354267E-4</v>
      </c>
      <c r="C293" s="38">
        <f t="shared" si="8"/>
        <v>4.6271062492553658E-7</v>
      </c>
      <c r="D293" s="6">
        <f t="shared" si="9"/>
        <v>0</v>
      </c>
    </row>
    <row r="294" spans="1:4" x14ac:dyDescent="0.25">
      <c r="A294" s="4">
        <v>39506</v>
      </c>
      <c r="B294" s="38">
        <v>-8.8621415367895907E-3</v>
      </c>
      <c r="C294" s="38">
        <f t="shared" si="8"/>
        <v>7.8537552618091367E-5</v>
      </c>
      <c r="D294" s="6">
        <f t="shared" si="9"/>
        <v>0</v>
      </c>
    </row>
    <row r="295" spans="1:4" x14ac:dyDescent="0.25">
      <c r="A295" s="4">
        <v>39507</v>
      </c>
      <c r="B295" s="38">
        <v>-2.7429898850999446E-2</v>
      </c>
      <c r="C295" s="38">
        <f t="shared" si="8"/>
        <v>7.5239935097606066E-4</v>
      </c>
      <c r="D295" s="6">
        <f t="shared" si="9"/>
        <v>0</v>
      </c>
    </row>
    <row r="296" spans="1:4" x14ac:dyDescent="0.25">
      <c r="A296" s="4">
        <v>39510</v>
      </c>
      <c r="B296" s="38">
        <v>5.5289173310087744E-4</v>
      </c>
      <c r="C296" s="38">
        <f t="shared" si="8"/>
        <v>3.0568926853129191E-7</v>
      </c>
      <c r="D296" s="6">
        <f t="shared" si="9"/>
        <v>1</v>
      </c>
    </row>
    <row r="297" spans="1:4" x14ac:dyDescent="0.25">
      <c r="A297" s="4">
        <v>39511</v>
      </c>
      <c r="B297" s="38">
        <v>-3.446254777161185E-3</v>
      </c>
      <c r="C297" s="38">
        <f t="shared" si="8"/>
        <v>1.1876671989106288E-5</v>
      </c>
      <c r="D297" s="6">
        <f t="shared" si="9"/>
        <v>0</v>
      </c>
    </row>
    <row r="298" spans="1:4" x14ac:dyDescent="0.25">
      <c r="A298" s="4">
        <v>39512</v>
      </c>
      <c r="B298" s="38">
        <v>5.7213303647354573E-3</v>
      </c>
      <c r="C298" s="38">
        <f t="shared" si="8"/>
        <v>3.2733621142443964E-5</v>
      </c>
      <c r="D298" s="6">
        <f t="shared" si="9"/>
        <v>0</v>
      </c>
    </row>
    <row r="299" spans="1:4" x14ac:dyDescent="0.25">
      <c r="A299" s="4">
        <v>39513</v>
      </c>
      <c r="B299" s="38">
        <v>-2.2102099933541727E-2</v>
      </c>
      <c r="C299" s="38">
        <f t="shared" si="8"/>
        <v>4.8850282147226524E-4</v>
      </c>
      <c r="D299" s="6">
        <f t="shared" si="9"/>
        <v>0</v>
      </c>
    </row>
    <row r="300" spans="1:4" x14ac:dyDescent="0.25">
      <c r="A300" s="4">
        <v>39514</v>
      </c>
      <c r="B300" s="38">
        <v>-8.4293538225626938E-3</v>
      </c>
      <c r="C300" s="38">
        <f t="shared" si="8"/>
        <v>7.1054005865952297E-5</v>
      </c>
      <c r="D300" s="6">
        <f t="shared" si="9"/>
        <v>0</v>
      </c>
    </row>
    <row r="301" spans="1:4" x14ac:dyDescent="0.25">
      <c r="A301" s="4">
        <v>39517</v>
      </c>
      <c r="B301" s="38">
        <v>-1.5540412727252753E-2</v>
      </c>
      <c r="C301" s="38">
        <f t="shared" si="8"/>
        <v>2.4150442773335934E-4</v>
      </c>
      <c r="D301" s="6">
        <f t="shared" si="9"/>
        <v>1</v>
      </c>
    </row>
    <row r="302" spans="1:4" x14ac:dyDescent="0.25">
      <c r="A302" s="4">
        <v>39518</v>
      </c>
      <c r="B302" s="38">
        <v>3.648925000810483E-2</v>
      </c>
      <c r="C302" s="38">
        <f t="shared" si="8"/>
        <v>1.3314653661539784E-3</v>
      </c>
      <c r="D302" s="6">
        <f t="shared" si="9"/>
        <v>0</v>
      </c>
    </row>
    <row r="303" spans="1:4" x14ac:dyDescent="0.25">
      <c r="A303" s="4">
        <v>39519</v>
      </c>
      <c r="B303" s="38">
        <v>-8.7500588406082633E-3</v>
      </c>
      <c r="C303" s="38">
        <f t="shared" si="8"/>
        <v>7.6563529714106826E-5</v>
      </c>
      <c r="D303" s="6">
        <f t="shared" si="9"/>
        <v>0</v>
      </c>
    </row>
    <row r="304" spans="1:4" x14ac:dyDescent="0.25">
      <c r="A304" s="4">
        <v>39520</v>
      </c>
      <c r="B304" s="38">
        <v>5.1532440070762922E-3</v>
      </c>
      <c r="C304" s="38">
        <f t="shared" si="8"/>
        <v>2.655592379646772E-5</v>
      </c>
      <c r="D304" s="6">
        <f t="shared" si="9"/>
        <v>0</v>
      </c>
    </row>
    <row r="305" spans="1:4" x14ac:dyDescent="0.25">
      <c r="A305" s="4">
        <v>39521</v>
      </c>
      <c r="B305" s="38">
        <v>-2.0975926476133125E-2</v>
      </c>
      <c r="C305" s="38">
        <f t="shared" si="8"/>
        <v>4.3998949153214263E-4</v>
      </c>
      <c r="D305" s="6">
        <f t="shared" si="9"/>
        <v>0</v>
      </c>
    </row>
    <row r="306" spans="1:4" x14ac:dyDescent="0.25">
      <c r="A306" s="4">
        <v>39524</v>
      </c>
      <c r="B306" s="38">
        <v>-8.8495934132168871E-3</v>
      </c>
      <c r="C306" s="38">
        <f t="shared" si="8"/>
        <v>7.8315303579251714E-5</v>
      </c>
      <c r="D306" s="6">
        <f t="shared" si="9"/>
        <v>1</v>
      </c>
    </row>
    <row r="307" spans="1:4" x14ac:dyDescent="0.25">
      <c r="A307" s="4">
        <v>39525</v>
      </c>
      <c r="B307" s="38">
        <v>4.1558640465023083E-2</v>
      </c>
      <c r="C307" s="38">
        <f t="shared" si="8"/>
        <v>1.7271205973010541E-3</v>
      </c>
      <c r="D307" s="6">
        <f t="shared" si="9"/>
        <v>0</v>
      </c>
    </row>
    <row r="308" spans="1:4" x14ac:dyDescent="0.25">
      <c r="A308" s="4">
        <v>39526</v>
      </c>
      <c r="B308" s="38">
        <v>-2.4571213356941901E-2</v>
      </c>
      <c r="C308" s="38">
        <f t="shared" si="8"/>
        <v>6.037445258323601E-4</v>
      </c>
      <c r="D308" s="6">
        <f t="shared" si="9"/>
        <v>0</v>
      </c>
    </row>
    <row r="309" spans="1:4" x14ac:dyDescent="0.25">
      <c r="A309" s="4">
        <v>39527</v>
      </c>
      <c r="B309" s="38">
        <v>2.3656674992145483E-2</v>
      </c>
      <c r="C309" s="38">
        <f t="shared" si="8"/>
        <v>5.5963827168400147E-4</v>
      </c>
      <c r="D309" s="6">
        <f t="shared" si="9"/>
        <v>0</v>
      </c>
    </row>
    <row r="310" spans="1:4" x14ac:dyDescent="0.25">
      <c r="A310" s="4">
        <v>39531</v>
      </c>
      <c r="B310" s="38">
        <v>1.5209274802404771E-2</v>
      </c>
      <c r="C310" s="38">
        <f t="shared" si="8"/>
        <v>2.313220400150647E-4</v>
      </c>
      <c r="D310" s="6">
        <f t="shared" si="9"/>
        <v>1</v>
      </c>
    </row>
    <row r="311" spans="1:4" x14ac:dyDescent="0.25">
      <c r="A311" s="4">
        <v>39532</v>
      </c>
      <c r="B311" s="38">
        <v>2.3065249222829014E-3</v>
      </c>
      <c r="C311" s="38">
        <f t="shared" si="8"/>
        <v>5.3200572171121449E-6</v>
      </c>
      <c r="D311" s="6">
        <f t="shared" si="9"/>
        <v>0</v>
      </c>
    </row>
    <row r="312" spans="1:4" x14ac:dyDescent="0.25">
      <c r="A312" s="4">
        <v>39533</v>
      </c>
      <c r="B312" s="38">
        <v>-8.7526161532179552E-3</v>
      </c>
      <c r="C312" s="38">
        <f t="shared" si="8"/>
        <v>7.6608289525571875E-5</v>
      </c>
      <c r="D312" s="6">
        <f t="shared" si="9"/>
        <v>0</v>
      </c>
    </row>
    <row r="313" spans="1:4" x14ac:dyDescent="0.25">
      <c r="A313" s="4">
        <v>39534</v>
      </c>
      <c r="B313" s="38">
        <v>-1.1315927724745873E-2</v>
      </c>
      <c r="C313" s="38">
        <f t="shared" si="8"/>
        <v>1.2805022027167229E-4</v>
      </c>
      <c r="D313" s="6">
        <f t="shared" si="9"/>
        <v>0</v>
      </c>
    </row>
    <row r="314" spans="1:4" x14ac:dyDescent="0.25">
      <c r="A314" s="4">
        <v>39535</v>
      </c>
      <c r="B314" s="38">
        <v>-7.938319776263145E-3</v>
      </c>
      <c r="C314" s="38">
        <f t="shared" si="8"/>
        <v>6.3016920870210551E-5</v>
      </c>
      <c r="D314" s="6">
        <f t="shared" si="9"/>
        <v>0</v>
      </c>
    </row>
    <row r="315" spans="1:4" x14ac:dyDescent="0.25">
      <c r="A315" s="4">
        <v>39538</v>
      </c>
      <c r="B315" s="38">
        <v>5.6951207717597348E-3</v>
      </c>
      <c r="C315" s="38">
        <f t="shared" si="8"/>
        <v>3.2434400604929195E-5</v>
      </c>
      <c r="D315" s="6">
        <f t="shared" si="9"/>
        <v>1</v>
      </c>
    </row>
    <row r="316" spans="1:4" x14ac:dyDescent="0.25">
      <c r="A316" s="4">
        <v>39539</v>
      </c>
      <c r="B316" s="38">
        <v>3.5264014246068121E-2</v>
      </c>
      <c r="C316" s="38">
        <f t="shared" si="8"/>
        <v>1.2435507007468954E-3</v>
      </c>
      <c r="D316" s="6">
        <f t="shared" si="9"/>
        <v>0</v>
      </c>
    </row>
    <row r="317" spans="1:4" x14ac:dyDescent="0.25">
      <c r="A317" s="4">
        <v>39540</v>
      </c>
      <c r="B317" s="38">
        <v>-1.7349027370234548E-3</v>
      </c>
      <c r="C317" s="38">
        <f t="shared" si="8"/>
        <v>3.0098875069314749E-6</v>
      </c>
      <c r="D317" s="6">
        <f t="shared" si="9"/>
        <v>0</v>
      </c>
    </row>
    <row r="318" spans="1:4" x14ac:dyDescent="0.25">
      <c r="A318" s="4">
        <v>39541</v>
      </c>
      <c r="B318" s="38">
        <v>1.3095518161059779E-3</v>
      </c>
      <c r="C318" s="38">
        <f t="shared" si="8"/>
        <v>1.7149259590664649E-6</v>
      </c>
      <c r="D318" s="6">
        <f t="shared" si="9"/>
        <v>0</v>
      </c>
    </row>
    <row r="319" spans="1:4" x14ac:dyDescent="0.25">
      <c r="A319" s="4">
        <v>39542</v>
      </c>
      <c r="B319" s="38">
        <v>8.0893624678109351E-4</v>
      </c>
      <c r="C319" s="38">
        <f t="shared" si="8"/>
        <v>6.5437785135628223E-7</v>
      </c>
      <c r="D319" s="6">
        <f t="shared" si="9"/>
        <v>0</v>
      </c>
    </row>
    <row r="320" spans="1:4" x14ac:dyDescent="0.25">
      <c r="A320" s="4">
        <v>39545</v>
      </c>
      <c r="B320" s="38">
        <v>1.5697793067080774E-3</v>
      </c>
      <c r="C320" s="38">
        <f t="shared" si="8"/>
        <v>2.4642070717688924E-6</v>
      </c>
      <c r="D320" s="6">
        <f t="shared" si="9"/>
        <v>1</v>
      </c>
    </row>
    <row r="321" spans="1:4" x14ac:dyDescent="0.25">
      <c r="A321" s="4">
        <v>39546</v>
      </c>
      <c r="B321" s="38">
        <v>-4.7770091928588023E-3</v>
      </c>
      <c r="C321" s="38">
        <f t="shared" si="8"/>
        <v>2.2819816828657504E-5</v>
      </c>
      <c r="D321" s="6">
        <f t="shared" si="9"/>
        <v>0</v>
      </c>
    </row>
    <row r="322" spans="1:4" x14ac:dyDescent="0.25">
      <c r="A322" s="4">
        <v>39547</v>
      </c>
      <c r="B322" s="38">
        <v>-8.0470127779817789E-3</v>
      </c>
      <c r="C322" s="38">
        <f t="shared" si="8"/>
        <v>6.4754414649002021E-5</v>
      </c>
      <c r="D322" s="6">
        <f t="shared" si="9"/>
        <v>0</v>
      </c>
    </row>
    <row r="323" spans="1:4" x14ac:dyDescent="0.25">
      <c r="A323" s="4">
        <v>39548</v>
      </c>
      <c r="B323" s="38">
        <v>4.5131858612869648E-3</v>
      </c>
      <c r="C323" s="38">
        <f t="shared" si="8"/>
        <v>2.0368846618520561E-5</v>
      </c>
      <c r="D323" s="6">
        <f t="shared" si="9"/>
        <v>0</v>
      </c>
    </row>
    <row r="324" spans="1:4" x14ac:dyDescent="0.25">
      <c r="A324" s="4">
        <v>39549</v>
      </c>
      <c r="B324" s="38">
        <v>-2.0519179948340523E-2</v>
      </c>
      <c r="C324" s="38">
        <f t="shared" si="8"/>
        <v>4.2103674575237978E-4</v>
      </c>
      <c r="D324" s="6">
        <f t="shared" si="9"/>
        <v>0</v>
      </c>
    </row>
    <row r="325" spans="1:4" x14ac:dyDescent="0.25">
      <c r="A325" s="4">
        <v>39552</v>
      </c>
      <c r="B325" s="38">
        <v>-3.3722353137571408E-3</v>
      </c>
      <c r="C325" s="38">
        <f t="shared" ref="C325:C388" si="10">B325^2</f>
        <v>1.1371971011350722E-5</v>
      </c>
      <c r="D325" s="6">
        <f t="shared" si="9"/>
        <v>1</v>
      </c>
    </row>
    <row r="326" spans="1:4" x14ac:dyDescent="0.25">
      <c r="A326" s="4">
        <v>39553</v>
      </c>
      <c r="B326" s="38">
        <v>4.5965509414675112E-3</v>
      </c>
      <c r="C326" s="38">
        <f t="shared" si="10"/>
        <v>2.1128280557505862E-5</v>
      </c>
      <c r="D326" s="6">
        <f t="shared" ref="D326:D389" si="11">IF(A326-A325=1,0,1)</f>
        <v>0</v>
      </c>
    </row>
    <row r="327" spans="1:4" x14ac:dyDescent="0.25">
      <c r="A327" s="4">
        <v>39554</v>
      </c>
      <c r="B327" s="38">
        <v>2.254588777225661E-2</v>
      </c>
      <c r="C327" s="38">
        <f t="shared" si="10"/>
        <v>5.0831705543919012E-4</v>
      </c>
      <c r="D327" s="6">
        <f t="shared" si="11"/>
        <v>0</v>
      </c>
    </row>
    <row r="328" spans="1:4" x14ac:dyDescent="0.25">
      <c r="A328" s="4">
        <v>39555</v>
      </c>
      <c r="B328" s="38">
        <v>6.5357207263024041E-4</v>
      </c>
      <c r="C328" s="38">
        <f t="shared" si="10"/>
        <v>4.2715645412218823E-7</v>
      </c>
      <c r="D328" s="6">
        <f t="shared" si="11"/>
        <v>0</v>
      </c>
    </row>
    <row r="329" spans="1:4" x14ac:dyDescent="0.25">
      <c r="A329" s="4">
        <v>39556</v>
      </c>
      <c r="B329" s="38">
        <v>1.7983089797596614E-2</v>
      </c>
      <c r="C329" s="38">
        <f t="shared" si="10"/>
        <v>3.2339151866842344E-4</v>
      </c>
      <c r="D329" s="6">
        <f t="shared" si="11"/>
        <v>0</v>
      </c>
    </row>
    <row r="330" spans="1:4" x14ac:dyDescent="0.25">
      <c r="A330" s="4">
        <v>39559</v>
      </c>
      <c r="B330" s="38">
        <v>-1.5349197180837017E-3</v>
      </c>
      <c r="C330" s="38">
        <f t="shared" si="10"/>
        <v>2.3559785409621503E-6</v>
      </c>
      <c r="D330" s="6">
        <f t="shared" si="11"/>
        <v>1</v>
      </c>
    </row>
    <row r="331" spans="1:4" x14ac:dyDescent="0.25">
      <c r="A331" s="4">
        <v>39560</v>
      </c>
      <c r="B331" s="38">
        <v>-8.8269665666229208E-3</v>
      </c>
      <c r="C331" s="38">
        <f t="shared" si="10"/>
        <v>7.7915338768278839E-5</v>
      </c>
      <c r="D331" s="6">
        <f t="shared" si="11"/>
        <v>0</v>
      </c>
    </row>
    <row r="332" spans="1:4" x14ac:dyDescent="0.25">
      <c r="A332" s="4">
        <v>39561</v>
      </c>
      <c r="B332" s="38">
        <v>2.9020798694162739E-3</v>
      </c>
      <c r="C332" s="38">
        <f t="shared" si="10"/>
        <v>8.4220675684711768E-6</v>
      </c>
      <c r="D332" s="6">
        <f t="shared" si="11"/>
        <v>0</v>
      </c>
    </row>
    <row r="333" spans="1:4" x14ac:dyDescent="0.25">
      <c r="A333" s="4">
        <v>39562</v>
      </c>
      <c r="B333" s="38">
        <v>6.4216022329695007E-3</v>
      </c>
      <c r="C333" s="38">
        <f t="shared" si="10"/>
        <v>4.1236975238478877E-5</v>
      </c>
      <c r="D333" s="6">
        <f t="shared" si="11"/>
        <v>0</v>
      </c>
    </row>
    <row r="334" spans="1:4" x14ac:dyDescent="0.25">
      <c r="A334" s="4">
        <v>39563</v>
      </c>
      <c r="B334" s="38">
        <v>6.4892682895113935E-3</v>
      </c>
      <c r="C334" s="38">
        <f t="shared" si="10"/>
        <v>4.2110602933258125E-5</v>
      </c>
      <c r="D334" s="6">
        <f t="shared" si="11"/>
        <v>0</v>
      </c>
    </row>
    <row r="335" spans="1:4" x14ac:dyDescent="0.25">
      <c r="A335" s="4">
        <v>39566</v>
      </c>
      <c r="B335" s="38">
        <v>-1.0099021072225325E-3</v>
      </c>
      <c r="C335" s="38">
        <f t="shared" si="10"/>
        <v>1.0199022661725115E-6</v>
      </c>
      <c r="D335" s="6">
        <f t="shared" si="11"/>
        <v>1</v>
      </c>
    </row>
    <row r="336" spans="1:4" x14ac:dyDescent="0.25">
      <c r="A336" s="4">
        <v>39567</v>
      </c>
      <c r="B336" s="38">
        <v>-3.8678796700264248E-3</v>
      </c>
      <c r="C336" s="38">
        <f t="shared" si="10"/>
        <v>1.4960493141803725E-5</v>
      </c>
      <c r="D336" s="6">
        <f t="shared" si="11"/>
        <v>0</v>
      </c>
    </row>
    <row r="337" spans="1:4" x14ac:dyDescent="0.25">
      <c r="A337" s="4">
        <v>39568</v>
      </c>
      <c r="B337" s="38">
        <v>-3.8144068415030884E-3</v>
      </c>
      <c r="C337" s="38">
        <f t="shared" si="10"/>
        <v>1.4549699552505566E-5</v>
      </c>
      <c r="D337" s="6">
        <f t="shared" si="11"/>
        <v>0</v>
      </c>
    </row>
    <row r="338" spans="1:4" x14ac:dyDescent="0.25">
      <c r="A338" s="4">
        <v>39569</v>
      </c>
      <c r="B338" s="38">
        <v>1.718381342502805E-2</v>
      </c>
      <c r="C338" s="38">
        <f t="shared" si="10"/>
        <v>2.9528344382617424E-4</v>
      </c>
      <c r="D338" s="6">
        <f t="shared" si="11"/>
        <v>0</v>
      </c>
    </row>
    <row r="339" spans="1:4" x14ac:dyDescent="0.25">
      <c r="A339" s="4">
        <v>39570</v>
      </c>
      <c r="B339" s="38">
        <v>3.2307310234017681E-3</v>
      </c>
      <c r="C339" s="38">
        <f t="shared" si="10"/>
        <v>1.0437622945570636E-5</v>
      </c>
      <c r="D339" s="6">
        <f t="shared" si="11"/>
        <v>0</v>
      </c>
    </row>
    <row r="340" spans="1:4" x14ac:dyDescent="0.25">
      <c r="A340" s="4">
        <v>39573</v>
      </c>
      <c r="B340" s="38">
        <v>-4.4522533176240033E-3</v>
      </c>
      <c r="C340" s="38">
        <f t="shared" si="10"/>
        <v>1.9822559604293945E-5</v>
      </c>
      <c r="D340" s="6">
        <f t="shared" si="11"/>
        <v>1</v>
      </c>
    </row>
    <row r="341" spans="1:4" x14ac:dyDescent="0.25">
      <c r="A341" s="4">
        <v>39574</v>
      </c>
      <c r="B341" s="38">
        <v>7.6547430068767972E-3</v>
      </c>
      <c r="C341" s="38">
        <f t="shared" si="10"/>
        <v>5.8595090501329233E-5</v>
      </c>
      <c r="D341" s="6">
        <f t="shared" si="11"/>
        <v>0</v>
      </c>
    </row>
    <row r="342" spans="1:4" x14ac:dyDescent="0.25">
      <c r="A342" s="4">
        <v>39575</v>
      </c>
      <c r="B342" s="38">
        <v>-1.7862277651782929E-2</v>
      </c>
      <c r="C342" s="38">
        <f t="shared" si="10"/>
        <v>3.1906096290938387E-4</v>
      </c>
      <c r="D342" s="6">
        <f t="shared" si="11"/>
        <v>0</v>
      </c>
    </row>
    <row r="343" spans="1:4" x14ac:dyDescent="0.25">
      <c r="A343" s="4">
        <v>39576</v>
      </c>
      <c r="B343" s="38">
        <v>3.7066281347610561E-3</v>
      </c>
      <c r="C343" s="38">
        <f t="shared" si="10"/>
        <v>1.3739092129402226E-5</v>
      </c>
      <c r="D343" s="6">
        <f t="shared" si="11"/>
        <v>0</v>
      </c>
    </row>
    <row r="344" spans="1:4" x14ac:dyDescent="0.25">
      <c r="A344" s="4">
        <v>39577</v>
      </c>
      <c r="B344" s="38">
        <v>-6.5388923601098379E-3</v>
      </c>
      <c r="C344" s="38">
        <f t="shared" si="10"/>
        <v>4.2757113297102803E-5</v>
      </c>
      <c r="D344" s="6">
        <f t="shared" si="11"/>
        <v>0</v>
      </c>
    </row>
    <row r="345" spans="1:4" x14ac:dyDescent="0.25">
      <c r="A345" s="4">
        <v>39580</v>
      </c>
      <c r="B345" s="38">
        <v>1.0988599144278964E-2</v>
      </c>
      <c r="C345" s="38">
        <f t="shared" si="10"/>
        <v>1.2074931115364837E-4</v>
      </c>
      <c r="D345" s="6">
        <f t="shared" si="11"/>
        <v>1</v>
      </c>
    </row>
    <row r="346" spans="1:4" x14ac:dyDescent="0.25">
      <c r="A346" s="4">
        <v>39581</v>
      </c>
      <c r="B346" s="38">
        <v>-1.5761257510778782E-4</v>
      </c>
      <c r="C346" s="38">
        <f t="shared" si="10"/>
        <v>2.4841723832108054E-8</v>
      </c>
      <c r="D346" s="6">
        <f t="shared" si="11"/>
        <v>0</v>
      </c>
    </row>
    <row r="347" spans="1:4" x14ac:dyDescent="0.25">
      <c r="A347" s="4">
        <v>39582</v>
      </c>
      <c r="B347" s="38">
        <v>4.1706051194620357E-3</v>
      </c>
      <c r="C347" s="38">
        <f t="shared" si="10"/>
        <v>1.7393947062482942E-5</v>
      </c>
      <c r="D347" s="6">
        <f t="shared" si="11"/>
        <v>0</v>
      </c>
    </row>
    <row r="348" spans="1:4" x14ac:dyDescent="0.25">
      <c r="A348" s="4">
        <v>39583</v>
      </c>
      <c r="B348" s="38">
        <v>1.0714945828499601E-2</v>
      </c>
      <c r="C348" s="38">
        <f t="shared" si="10"/>
        <v>1.1481006410768099E-4</v>
      </c>
      <c r="D348" s="6">
        <f t="shared" si="11"/>
        <v>0</v>
      </c>
    </row>
    <row r="349" spans="1:4" x14ac:dyDescent="0.25">
      <c r="A349" s="4">
        <v>39584</v>
      </c>
      <c r="B349" s="38">
        <v>1.2726173955438886E-3</v>
      </c>
      <c r="C349" s="38">
        <f t="shared" si="10"/>
        <v>1.6195550354409103E-6</v>
      </c>
      <c r="D349" s="6">
        <f t="shared" si="11"/>
        <v>0</v>
      </c>
    </row>
    <row r="350" spans="1:4" x14ac:dyDescent="0.25">
      <c r="A350" s="4">
        <v>39587</v>
      </c>
      <c r="B350" s="38">
        <v>9.3458571659976134E-4</v>
      </c>
      <c r="C350" s="38">
        <f t="shared" si="10"/>
        <v>8.7345046167228937E-7</v>
      </c>
      <c r="D350" s="6">
        <f t="shared" si="11"/>
        <v>1</v>
      </c>
    </row>
    <row r="351" spans="1:4" x14ac:dyDescent="0.25">
      <c r="A351" s="4">
        <v>39588</v>
      </c>
      <c r="B351" s="38">
        <v>-9.3183639801439934E-3</v>
      </c>
      <c r="C351" s="38">
        <f t="shared" si="10"/>
        <v>8.6831907266445005E-5</v>
      </c>
      <c r="D351" s="6">
        <f t="shared" si="11"/>
        <v>0</v>
      </c>
    </row>
    <row r="352" spans="1:4" x14ac:dyDescent="0.25">
      <c r="A352" s="4">
        <v>39589</v>
      </c>
      <c r="B352" s="38">
        <v>-1.6113650795532432E-2</v>
      </c>
      <c r="C352" s="38">
        <f t="shared" si="10"/>
        <v>2.5964974196036297E-4</v>
      </c>
      <c r="D352" s="6">
        <f t="shared" si="11"/>
        <v>0</v>
      </c>
    </row>
    <row r="353" spans="1:4" x14ac:dyDescent="0.25">
      <c r="A353" s="4">
        <v>39590</v>
      </c>
      <c r="B353" s="38">
        <v>2.8025831115238804E-3</v>
      </c>
      <c r="C353" s="38">
        <f t="shared" si="10"/>
        <v>7.854472096998875E-6</v>
      </c>
      <c r="D353" s="6">
        <f t="shared" si="11"/>
        <v>0</v>
      </c>
    </row>
    <row r="354" spans="1:4" x14ac:dyDescent="0.25">
      <c r="A354" s="4">
        <v>39591</v>
      </c>
      <c r="B354" s="38">
        <v>-1.3288702018034275E-2</v>
      </c>
      <c r="C354" s="38">
        <f t="shared" si="10"/>
        <v>1.7658960132410821E-4</v>
      </c>
      <c r="D354" s="6">
        <f t="shared" si="11"/>
        <v>0</v>
      </c>
    </row>
    <row r="355" spans="1:4" x14ac:dyDescent="0.25">
      <c r="A355" s="4">
        <v>39595</v>
      </c>
      <c r="B355" s="38">
        <v>6.8282440363418347E-3</v>
      </c>
      <c r="C355" s="38">
        <f t="shared" si="10"/>
        <v>4.6624916619837832E-5</v>
      </c>
      <c r="D355" s="6">
        <f t="shared" si="11"/>
        <v>1</v>
      </c>
    </row>
    <row r="356" spans="1:4" x14ac:dyDescent="0.25">
      <c r="A356" s="4">
        <v>39596</v>
      </c>
      <c r="B356" s="38">
        <v>4.1482133951753694E-3</v>
      </c>
      <c r="C356" s="38">
        <f t="shared" si="10"/>
        <v>1.7207674371912367E-5</v>
      </c>
      <c r="D356" s="6">
        <f t="shared" si="11"/>
        <v>0</v>
      </c>
    </row>
    <row r="357" spans="1:4" x14ac:dyDescent="0.25">
      <c r="A357" s="4">
        <v>39597</v>
      </c>
      <c r="B357" s="38">
        <v>5.4411186654810288E-3</v>
      </c>
      <c r="C357" s="38">
        <f t="shared" si="10"/>
        <v>2.9605772331846052E-5</v>
      </c>
      <c r="D357" s="6">
        <f t="shared" si="11"/>
        <v>0</v>
      </c>
    </row>
    <row r="358" spans="1:4" x14ac:dyDescent="0.25">
      <c r="A358" s="4">
        <v>39598</v>
      </c>
      <c r="B358" s="38">
        <v>1.5247137349638953E-3</v>
      </c>
      <c r="C358" s="38">
        <f t="shared" si="10"/>
        <v>2.3247519735875515E-6</v>
      </c>
      <c r="D358" s="6">
        <f t="shared" si="11"/>
        <v>0</v>
      </c>
    </row>
    <row r="359" spans="1:4" x14ac:dyDescent="0.25">
      <c r="A359" s="4">
        <v>39601</v>
      </c>
      <c r="B359" s="38">
        <v>-1.0526246040699707E-2</v>
      </c>
      <c r="C359" s="38">
        <f t="shared" si="10"/>
        <v>1.1080185570934626E-4</v>
      </c>
      <c r="D359" s="6">
        <f t="shared" si="11"/>
        <v>1</v>
      </c>
    </row>
    <row r="360" spans="1:4" x14ac:dyDescent="0.25">
      <c r="A360" s="4">
        <v>39602</v>
      </c>
      <c r="B360" s="38">
        <v>-5.7653109038670828E-3</v>
      </c>
      <c r="C360" s="38">
        <f t="shared" si="10"/>
        <v>3.3238809818248676E-5</v>
      </c>
      <c r="D360" s="6">
        <f t="shared" si="11"/>
        <v>0</v>
      </c>
    </row>
    <row r="361" spans="1:4" x14ac:dyDescent="0.25">
      <c r="A361" s="4">
        <v>39603</v>
      </c>
      <c r="B361" s="38">
        <v>1.6492351709299498E-4</v>
      </c>
      <c r="C361" s="38">
        <f t="shared" si="10"/>
        <v>2.7199766490323405E-8</v>
      </c>
      <c r="D361" s="6">
        <f t="shared" si="11"/>
        <v>0</v>
      </c>
    </row>
    <row r="362" spans="1:4" x14ac:dyDescent="0.25">
      <c r="A362" s="4">
        <v>39604</v>
      </c>
      <c r="B362" s="38">
        <v>1.938478618462432E-2</v>
      </c>
      <c r="C362" s="38">
        <f t="shared" si="10"/>
        <v>3.7576993542360194E-4</v>
      </c>
      <c r="D362" s="6">
        <f t="shared" si="11"/>
        <v>0</v>
      </c>
    </row>
    <row r="363" spans="1:4" x14ac:dyDescent="0.25">
      <c r="A363" s="4">
        <v>39605</v>
      </c>
      <c r="B363" s="38">
        <v>-3.1259817729789904E-2</v>
      </c>
      <c r="C363" s="38">
        <f t="shared" si="10"/>
        <v>9.7717620449968732E-4</v>
      </c>
      <c r="D363" s="6">
        <f t="shared" si="11"/>
        <v>0</v>
      </c>
    </row>
    <row r="364" spans="1:4" x14ac:dyDescent="0.25">
      <c r="A364" s="4">
        <v>39608</v>
      </c>
      <c r="B364" s="38">
        <v>8.2941989385173988E-4</v>
      </c>
      <c r="C364" s="38">
        <f t="shared" si="10"/>
        <v>6.8793736031703142E-7</v>
      </c>
      <c r="D364" s="6">
        <f t="shared" si="11"/>
        <v>1</v>
      </c>
    </row>
    <row r="365" spans="1:4" x14ac:dyDescent="0.25">
      <c r="A365" s="4">
        <v>39609</v>
      </c>
      <c r="B365" s="38">
        <v>-2.4392518123081174E-3</v>
      </c>
      <c r="C365" s="38">
        <f t="shared" si="10"/>
        <v>5.9499494038484349E-6</v>
      </c>
      <c r="D365" s="6">
        <f t="shared" si="11"/>
        <v>0</v>
      </c>
    </row>
    <row r="366" spans="1:4" x14ac:dyDescent="0.25">
      <c r="A366" s="4">
        <v>39610</v>
      </c>
      <c r="B366" s="38">
        <v>-1.682309358509167E-2</v>
      </c>
      <c r="C366" s="38">
        <f t="shared" si="10"/>
        <v>2.8301647777275249E-4</v>
      </c>
      <c r="D366" s="6">
        <f t="shared" si="11"/>
        <v>0</v>
      </c>
    </row>
    <row r="367" spans="1:4" x14ac:dyDescent="0.25">
      <c r="A367" s="4">
        <v>39611</v>
      </c>
      <c r="B367" s="38">
        <v>3.3468653229991197E-3</v>
      </c>
      <c r="C367" s="38">
        <f t="shared" si="10"/>
        <v>1.1201507490294002E-5</v>
      </c>
      <c r="D367" s="6">
        <f t="shared" si="11"/>
        <v>0</v>
      </c>
    </row>
    <row r="368" spans="1:4" x14ac:dyDescent="0.25">
      <c r="A368" s="4">
        <v>39612</v>
      </c>
      <c r="B368" s="38">
        <v>1.4956256276977732E-2</v>
      </c>
      <c r="C368" s="38">
        <f t="shared" si="10"/>
        <v>2.2368960182263581E-4</v>
      </c>
      <c r="D368" s="6">
        <f t="shared" si="11"/>
        <v>0</v>
      </c>
    </row>
    <row r="369" spans="1:4" x14ac:dyDescent="0.25">
      <c r="A369" s="4">
        <v>39615</v>
      </c>
      <c r="B369" s="38">
        <v>8.3447300760021342E-5</v>
      </c>
      <c r="C369" s="38">
        <f t="shared" si="10"/>
        <v>6.9634520041334581E-9</v>
      </c>
      <c r="D369" s="6">
        <f t="shared" si="11"/>
        <v>1</v>
      </c>
    </row>
    <row r="370" spans="1:4" x14ac:dyDescent="0.25">
      <c r="A370" s="4">
        <v>39616</v>
      </c>
      <c r="B370" s="38">
        <v>-6.7865618210172177E-3</v>
      </c>
      <c r="C370" s="38">
        <f t="shared" si="10"/>
        <v>4.6057421350488533E-5</v>
      </c>
      <c r="D370" s="6">
        <f t="shared" si="11"/>
        <v>0</v>
      </c>
    </row>
    <row r="371" spans="1:4" x14ac:dyDescent="0.25">
      <c r="A371" s="4">
        <v>39617</v>
      </c>
      <c r="B371" s="38">
        <v>-9.7413494008413565E-3</v>
      </c>
      <c r="C371" s="38">
        <f t="shared" si="10"/>
        <v>9.4893888149272254E-5</v>
      </c>
      <c r="D371" s="6">
        <f t="shared" si="11"/>
        <v>0</v>
      </c>
    </row>
    <row r="372" spans="1:4" x14ac:dyDescent="0.25">
      <c r="A372" s="4">
        <v>39618</v>
      </c>
      <c r="B372" s="38">
        <v>4.007455834502364E-3</v>
      </c>
      <c r="C372" s="38">
        <f t="shared" si="10"/>
        <v>1.6059702265487038E-5</v>
      </c>
      <c r="D372" s="6">
        <f t="shared" si="11"/>
        <v>0</v>
      </c>
    </row>
    <row r="373" spans="1:4" x14ac:dyDescent="0.25">
      <c r="A373" s="4">
        <v>39619</v>
      </c>
      <c r="B373" s="38">
        <v>-1.8711264170592726E-2</v>
      </c>
      <c r="C373" s="38">
        <f t="shared" si="10"/>
        <v>3.501114068617071E-4</v>
      </c>
      <c r="D373" s="6">
        <f t="shared" si="11"/>
        <v>0</v>
      </c>
    </row>
    <row r="374" spans="1:4" x14ac:dyDescent="0.25">
      <c r="A374" s="4">
        <v>39622</v>
      </c>
      <c r="B374" s="38">
        <v>6.2174926785194451E-5</v>
      </c>
      <c r="C374" s="38">
        <f t="shared" si="10"/>
        <v>3.8657215207442904E-9</v>
      </c>
      <c r="D374" s="6">
        <f t="shared" si="11"/>
        <v>1</v>
      </c>
    </row>
    <row r="375" spans="1:4" x14ac:dyDescent="0.25">
      <c r="A375" s="4">
        <v>39623</v>
      </c>
      <c r="B375" s="38">
        <v>-2.8065018109749338E-3</v>
      </c>
      <c r="C375" s="38">
        <f t="shared" si="10"/>
        <v>7.8764524150055834E-6</v>
      </c>
      <c r="D375" s="6">
        <f t="shared" si="11"/>
        <v>0</v>
      </c>
    </row>
    <row r="376" spans="1:4" x14ac:dyDescent="0.25">
      <c r="A376" s="4">
        <v>39624</v>
      </c>
      <c r="B376" s="38">
        <v>5.8721871860234146E-3</v>
      </c>
      <c r="C376" s="38">
        <f t="shared" si="10"/>
        <v>3.4482582347697591E-5</v>
      </c>
      <c r="D376" s="6">
        <f t="shared" si="11"/>
        <v>0</v>
      </c>
    </row>
    <row r="377" spans="1:4" x14ac:dyDescent="0.25">
      <c r="A377" s="4">
        <v>39625</v>
      </c>
      <c r="B377" s="38">
        <v>-2.9495867959217652E-2</v>
      </c>
      <c r="C377" s="38">
        <f t="shared" si="10"/>
        <v>8.7000622666760243E-4</v>
      </c>
      <c r="D377" s="6">
        <f t="shared" si="11"/>
        <v>0</v>
      </c>
    </row>
    <row r="378" spans="1:4" x14ac:dyDescent="0.25">
      <c r="A378" s="4">
        <v>39626</v>
      </c>
      <c r="B378" s="38">
        <v>-3.6946975704648514E-3</v>
      </c>
      <c r="C378" s="38">
        <f t="shared" si="10"/>
        <v>1.3650790137198876E-5</v>
      </c>
      <c r="D378" s="6">
        <f t="shared" si="11"/>
        <v>0</v>
      </c>
    </row>
    <row r="379" spans="1:4" x14ac:dyDescent="0.25">
      <c r="A379" s="4">
        <v>39629</v>
      </c>
      <c r="B379" s="38">
        <v>1.2708234477844611E-3</v>
      </c>
      <c r="C379" s="38">
        <f t="shared" si="10"/>
        <v>1.614992235438785E-6</v>
      </c>
      <c r="D379" s="6">
        <f t="shared" si="11"/>
        <v>1</v>
      </c>
    </row>
    <row r="380" spans="1:4" x14ac:dyDescent="0.25">
      <c r="A380" s="4">
        <v>39630</v>
      </c>
      <c r="B380" s="38">
        <v>4.0234583756624644E-3</v>
      </c>
      <c r="C380" s="38">
        <f t="shared" si="10"/>
        <v>1.6188217300688438E-5</v>
      </c>
      <c r="D380" s="6">
        <f t="shared" si="11"/>
        <v>0</v>
      </c>
    </row>
    <row r="381" spans="1:4" x14ac:dyDescent="0.25">
      <c r="A381" s="4">
        <v>39631</v>
      </c>
      <c r="B381" s="38">
        <v>-1.8316817173182887E-2</v>
      </c>
      <c r="C381" s="38">
        <f t="shared" si="10"/>
        <v>3.3550579135580754E-4</v>
      </c>
      <c r="D381" s="6">
        <f t="shared" si="11"/>
        <v>0</v>
      </c>
    </row>
    <row r="382" spans="1:4" x14ac:dyDescent="0.25">
      <c r="A382" s="4">
        <v>39632</v>
      </c>
      <c r="B382" s="38">
        <v>1.1129106253844811E-3</v>
      </c>
      <c r="C382" s="38">
        <f t="shared" si="10"/>
        <v>1.2385700600936769E-6</v>
      </c>
      <c r="D382" s="6">
        <f t="shared" si="11"/>
        <v>0</v>
      </c>
    </row>
    <row r="383" spans="1:4" x14ac:dyDescent="0.25">
      <c r="A383" s="4">
        <v>39636</v>
      </c>
      <c r="B383" s="38">
        <v>-8.4048419117961105E-3</v>
      </c>
      <c r="C383" s="38">
        <f t="shared" si="10"/>
        <v>7.06413675622845E-5</v>
      </c>
      <c r="D383" s="6">
        <f t="shared" si="11"/>
        <v>1</v>
      </c>
    </row>
    <row r="384" spans="1:4" x14ac:dyDescent="0.25">
      <c r="A384" s="4">
        <v>39637</v>
      </c>
      <c r="B384" s="38">
        <v>1.7323142201709451E-2</v>
      </c>
      <c r="C384" s="38">
        <f t="shared" si="10"/>
        <v>3.0009125574064697E-4</v>
      </c>
      <c r="D384" s="6">
        <f t="shared" si="11"/>
        <v>0</v>
      </c>
    </row>
    <row r="385" spans="1:4" x14ac:dyDescent="0.25">
      <c r="A385" s="4">
        <v>39638</v>
      </c>
      <c r="B385" s="38">
        <v>-2.293215147462372E-2</v>
      </c>
      <c r="C385" s="38">
        <f t="shared" si="10"/>
        <v>5.2588357125508685E-4</v>
      </c>
      <c r="D385" s="6">
        <f t="shared" si="11"/>
        <v>0</v>
      </c>
    </row>
    <row r="386" spans="1:4" x14ac:dyDescent="0.25">
      <c r="A386" s="4">
        <v>39639</v>
      </c>
      <c r="B386" s="38">
        <v>6.9611521727033594E-3</v>
      </c>
      <c r="C386" s="38">
        <f t="shared" si="10"/>
        <v>4.8457639571532698E-5</v>
      </c>
      <c r="D386" s="6">
        <f t="shared" si="11"/>
        <v>0</v>
      </c>
    </row>
    <row r="387" spans="1:4" x14ac:dyDescent="0.25">
      <c r="A387" s="4">
        <v>39640</v>
      </c>
      <c r="B387" s="38">
        <v>-1.1071826692380318E-2</v>
      </c>
      <c r="C387" s="38">
        <f t="shared" si="10"/>
        <v>1.225853463061053E-4</v>
      </c>
      <c r="D387" s="6">
        <f t="shared" si="11"/>
        <v>0</v>
      </c>
    </row>
    <row r="388" spans="1:4" x14ac:dyDescent="0.25">
      <c r="A388" s="4">
        <v>39643</v>
      </c>
      <c r="B388" s="38">
        <v>-9.0716296335133628E-3</v>
      </c>
      <c r="C388" s="38">
        <f t="shared" si="10"/>
        <v>8.2294464207637792E-5</v>
      </c>
      <c r="D388" s="6">
        <f t="shared" si="11"/>
        <v>1</v>
      </c>
    </row>
    <row r="389" spans="1:4" x14ac:dyDescent="0.25">
      <c r="A389" s="4">
        <v>39644</v>
      </c>
      <c r="B389" s="38">
        <v>-1.0940785724158429E-2</v>
      </c>
      <c r="C389" s="38">
        <f t="shared" ref="C389:C452" si="12">B389^2</f>
        <v>1.1970079226194889E-4</v>
      </c>
      <c r="D389" s="6">
        <f t="shared" si="11"/>
        <v>0</v>
      </c>
    </row>
    <row r="390" spans="1:4" x14ac:dyDescent="0.25">
      <c r="A390" s="4">
        <v>39645</v>
      </c>
      <c r="B390" s="38">
        <v>2.4881539036939567E-2</v>
      </c>
      <c r="C390" s="38">
        <f t="shared" si="12"/>
        <v>6.1909098484674754E-4</v>
      </c>
      <c r="D390" s="6">
        <f t="shared" ref="D390:D453" si="13">IF(A390-A389=1,0,1)</f>
        <v>0</v>
      </c>
    </row>
    <row r="391" spans="1:4" x14ac:dyDescent="0.25">
      <c r="A391" s="4">
        <v>39646</v>
      </c>
      <c r="B391" s="38">
        <v>1.1972701090358681E-2</v>
      </c>
      <c r="C391" s="38">
        <f t="shared" si="12"/>
        <v>1.4334557139907594E-4</v>
      </c>
      <c r="D391" s="6">
        <f t="shared" si="13"/>
        <v>0</v>
      </c>
    </row>
    <row r="392" spans="1:4" x14ac:dyDescent="0.25">
      <c r="A392" s="4">
        <v>39647</v>
      </c>
      <c r="B392" s="38">
        <v>2.8962493773286222E-4</v>
      </c>
      <c r="C392" s="38">
        <f t="shared" si="12"/>
        <v>8.3882604556764315E-8</v>
      </c>
      <c r="D392" s="6">
        <f t="shared" si="13"/>
        <v>0</v>
      </c>
    </row>
    <row r="393" spans="1:4" x14ac:dyDescent="0.25">
      <c r="A393" s="4">
        <v>39650</v>
      </c>
      <c r="B393" s="38">
        <v>-5.093963763222911E-4</v>
      </c>
      <c r="C393" s="38">
        <f t="shared" si="12"/>
        <v>2.5948466821028121E-7</v>
      </c>
      <c r="D393" s="6">
        <f t="shared" si="13"/>
        <v>1</v>
      </c>
    </row>
    <row r="394" spans="1:4" x14ac:dyDescent="0.25">
      <c r="A394" s="4">
        <v>39651</v>
      </c>
      <c r="B394" s="38">
        <v>1.3421954655984475E-2</v>
      </c>
      <c r="C394" s="38">
        <f t="shared" si="12"/>
        <v>1.8014886678730332E-4</v>
      </c>
      <c r="D394" s="6">
        <f t="shared" si="13"/>
        <v>0</v>
      </c>
    </row>
    <row r="395" spans="1:4" x14ac:dyDescent="0.25">
      <c r="A395" s="4">
        <v>39652</v>
      </c>
      <c r="B395" s="38">
        <v>4.0530692021880149E-3</v>
      </c>
      <c r="C395" s="38">
        <f t="shared" si="12"/>
        <v>1.6427369957724991E-5</v>
      </c>
      <c r="D395" s="6">
        <f t="shared" si="13"/>
        <v>0</v>
      </c>
    </row>
    <row r="396" spans="1:4" x14ac:dyDescent="0.25">
      <c r="A396" s="4">
        <v>39653</v>
      </c>
      <c r="B396" s="38">
        <v>-2.3371908391666359E-2</v>
      </c>
      <c r="C396" s="38">
        <f t="shared" si="12"/>
        <v>5.4624610186844436E-4</v>
      </c>
      <c r="D396" s="6">
        <f t="shared" si="13"/>
        <v>0</v>
      </c>
    </row>
    <row r="397" spans="1:4" x14ac:dyDescent="0.25">
      <c r="A397" s="4">
        <v>39654</v>
      </c>
      <c r="B397" s="38">
        <v>4.1720005354751325E-3</v>
      </c>
      <c r="C397" s="38">
        <f t="shared" si="12"/>
        <v>1.7405588468004791E-5</v>
      </c>
      <c r="D397" s="6">
        <f t="shared" si="13"/>
        <v>0</v>
      </c>
    </row>
    <row r="398" spans="1:4" x14ac:dyDescent="0.25">
      <c r="A398" s="4">
        <v>39657</v>
      </c>
      <c r="B398" s="38">
        <v>-1.878003694482434E-2</v>
      </c>
      <c r="C398" s="38">
        <f t="shared" si="12"/>
        <v>3.5268978764896715E-4</v>
      </c>
      <c r="D398" s="6">
        <f t="shared" si="13"/>
        <v>1</v>
      </c>
    </row>
    <row r="399" spans="1:4" x14ac:dyDescent="0.25">
      <c r="A399" s="4">
        <v>39658</v>
      </c>
      <c r="B399" s="38">
        <v>2.3173870687198186E-2</v>
      </c>
      <c r="C399" s="38">
        <f t="shared" si="12"/>
        <v>5.3702828262698339E-4</v>
      </c>
      <c r="D399" s="6">
        <f t="shared" si="13"/>
        <v>0</v>
      </c>
    </row>
    <row r="400" spans="1:4" x14ac:dyDescent="0.25">
      <c r="A400" s="4">
        <v>39659</v>
      </c>
      <c r="B400" s="38">
        <v>1.6601089750427043E-2</v>
      </c>
      <c r="C400" s="38">
        <f t="shared" si="12"/>
        <v>2.7559618090173383E-4</v>
      </c>
      <c r="D400" s="6">
        <f t="shared" si="13"/>
        <v>0</v>
      </c>
    </row>
    <row r="401" spans="1:4" x14ac:dyDescent="0.25">
      <c r="A401" s="4">
        <v>39660</v>
      </c>
      <c r="B401" s="38">
        <v>-1.303036783438305E-2</v>
      </c>
      <c r="C401" s="38">
        <f t="shared" si="12"/>
        <v>1.6979048589932442E-4</v>
      </c>
      <c r="D401" s="6">
        <f t="shared" si="13"/>
        <v>0</v>
      </c>
    </row>
    <row r="402" spans="1:4" x14ac:dyDescent="0.25">
      <c r="A402" s="4">
        <v>39661</v>
      </c>
      <c r="B402" s="38">
        <v>-5.5904863651166413E-3</v>
      </c>
      <c r="C402" s="38">
        <f t="shared" si="12"/>
        <v>3.1253537798555079E-5</v>
      </c>
      <c r="D402" s="6">
        <f t="shared" si="13"/>
        <v>0</v>
      </c>
    </row>
    <row r="403" spans="1:4" x14ac:dyDescent="0.25">
      <c r="A403" s="4">
        <v>39664</v>
      </c>
      <c r="B403" s="38">
        <v>-8.991157228670164E-3</v>
      </c>
      <c r="C403" s="38">
        <f t="shared" si="12"/>
        <v>8.0840908310667747E-5</v>
      </c>
      <c r="D403" s="6">
        <f t="shared" si="13"/>
        <v>1</v>
      </c>
    </row>
    <row r="404" spans="1:4" x14ac:dyDescent="0.25">
      <c r="A404" s="4">
        <v>39665</v>
      </c>
      <c r="B404" s="38">
        <v>2.8410395111061033E-2</v>
      </c>
      <c r="C404" s="38">
        <f t="shared" si="12"/>
        <v>8.0715055036660068E-4</v>
      </c>
      <c r="D404" s="6">
        <f t="shared" si="13"/>
        <v>0</v>
      </c>
    </row>
    <row r="405" spans="1:4" x14ac:dyDescent="0.25">
      <c r="A405" s="4">
        <v>39666</v>
      </c>
      <c r="B405" s="38">
        <v>3.8068104233152443E-3</v>
      </c>
      <c r="C405" s="38">
        <f t="shared" si="12"/>
        <v>1.449180559906159E-5</v>
      </c>
      <c r="D405" s="6">
        <f t="shared" si="13"/>
        <v>0</v>
      </c>
    </row>
    <row r="406" spans="1:4" x14ac:dyDescent="0.25">
      <c r="A406" s="4">
        <v>39667</v>
      </c>
      <c r="B406" s="38">
        <v>-1.7998020205999297E-2</v>
      </c>
      <c r="C406" s="38">
        <f t="shared" si="12"/>
        <v>3.2392873133555897E-4</v>
      </c>
      <c r="D406" s="6">
        <f t="shared" si="13"/>
        <v>0</v>
      </c>
    </row>
    <row r="407" spans="1:4" x14ac:dyDescent="0.25">
      <c r="A407" s="4">
        <v>39668</v>
      </c>
      <c r="B407" s="38">
        <v>2.3610875408561906E-2</v>
      </c>
      <c r="C407" s="38">
        <f t="shared" si="12"/>
        <v>5.5747343755863338E-4</v>
      </c>
      <c r="D407" s="6">
        <f t="shared" si="13"/>
        <v>0</v>
      </c>
    </row>
    <row r="408" spans="1:4" x14ac:dyDescent="0.25">
      <c r="A408" s="4">
        <v>39671</v>
      </c>
      <c r="B408" s="38">
        <v>7.1622881302906083E-3</v>
      </c>
      <c r="C408" s="38">
        <f t="shared" si="12"/>
        <v>5.129837126130174E-5</v>
      </c>
      <c r="D408" s="6">
        <f t="shared" si="13"/>
        <v>1</v>
      </c>
    </row>
    <row r="409" spans="1:4" x14ac:dyDescent="0.25">
      <c r="A409" s="4">
        <v>39672</v>
      </c>
      <c r="B409" s="38">
        <v>-1.2077903739430613E-2</v>
      </c>
      <c r="C409" s="38">
        <f t="shared" si="12"/>
        <v>1.4587575873895199E-4</v>
      </c>
      <c r="D409" s="6">
        <f t="shared" si="13"/>
        <v>0</v>
      </c>
    </row>
    <row r="410" spans="1:4" x14ac:dyDescent="0.25">
      <c r="A410" s="4">
        <v>39673</v>
      </c>
      <c r="B410" s="38">
        <v>-2.5915031792408368E-3</v>
      </c>
      <c r="C410" s="38">
        <f t="shared" si="12"/>
        <v>6.7158887280153645E-6</v>
      </c>
      <c r="D410" s="6">
        <f t="shared" si="13"/>
        <v>0</v>
      </c>
    </row>
    <row r="411" spans="1:4" x14ac:dyDescent="0.25">
      <c r="A411" s="4">
        <v>39674</v>
      </c>
      <c r="B411" s="38">
        <v>5.5408553407988595E-3</v>
      </c>
      <c r="C411" s="38">
        <f t="shared" si="12"/>
        <v>3.0701077907659243E-5</v>
      </c>
      <c r="D411" s="6">
        <f t="shared" si="13"/>
        <v>0</v>
      </c>
    </row>
    <row r="412" spans="1:4" x14ac:dyDescent="0.25">
      <c r="A412" s="4">
        <v>39675</v>
      </c>
      <c r="B412" s="38">
        <v>4.1900315418609158E-3</v>
      </c>
      <c r="C412" s="38">
        <f t="shared" si="12"/>
        <v>1.7556364321789363E-5</v>
      </c>
      <c r="D412" s="6">
        <f t="shared" si="13"/>
        <v>0</v>
      </c>
    </row>
    <row r="413" spans="1:4" x14ac:dyDescent="0.25">
      <c r="A413" s="4">
        <v>39678</v>
      </c>
      <c r="B413" s="38">
        <v>-1.5145377099011202E-2</v>
      </c>
      <c r="C413" s="38">
        <f t="shared" si="12"/>
        <v>2.2938244747125296E-4</v>
      </c>
      <c r="D413" s="6">
        <f t="shared" si="13"/>
        <v>1</v>
      </c>
    </row>
    <row r="414" spans="1:4" x14ac:dyDescent="0.25">
      <c r="A414" s="4">
        <v>39679</v>
      </c>
      <c r="B414" s="38">
        <v>-9.2699747195395879E-3</v>
      </c>
      <c r="C414" s="38">
        <f t="shared" si="12"/>
        <v>8.5932431300903063E-5</v>
      </c>
      <c r="D414" s="6">
        <f t="shared" si="13"/>
        <v>0</v>
      </c>
    </row>
    <row r="415" spans="1:4" x14ac:dyDescent="0.25">
      <c r="A415" s="4">
        <v>39680</v>
      </c>
      <c r="B415" s="38">
        <v>6.2437326973488758E-3</v>
      </c>
      <c r="C415" s="38">
        <f t="shared" si="12"/>
        <v>3.8984197995943471E-5</v>
      </c>
      <c r="D415" s="6">
        <f t="shared" si="13"/>
        <v>0</v>
      </c>
    </row>
    <row r="416" spans="1:4" x14ac:dyDescent="0.25">
      <c r="A416" s="4">
        <v>39681</v>
      </c>
      <c r="B416" s="38">
        <v>2.5593713983011277E-3</v>
      </c>
      <c r="C416" s="38">
        <f t="shared" si="12"/>
        <v>6.5503819544418695E-6</v>
      </c>
      <c r="D416" s="6">
        <f t="shared" si="13"/>
        <v>0</v>
      </c>
    </row>
    <row r="417" spans="1:4" x14ac:dyDescent="0.25">
      <c r="A417" s="4">
        <v>39682</v>
      </c>
      <c r="B417" s="38">
        <v>1.1383337443816271E-2</v>
      </c>
      <c r="C417" s="38">
        <f t="shared" si="12"/>
        <v>1.2958037135978953E-4</v>
      </c>
      <c r="D417" s="6">
        <f t="shared" si="13"/>
        <v>0</v>
      </c>
    </row>
    <row r="418" spans="1:4" x14ac:dyDescent="0.25">
      <c r="A418" s="4">
        <v>39685</v>
      </c>
      <c r="B418" s="38">
        <v>-1.9814582811747555E-2</v>
      </c>
      <c r="C418" s="38">
        <f t="shared" si="12"/>
        <v>3.9261769200360166E-4</v>
      </c>
      <c r="D418" s="6">
        <f t="shared" si="13"/>
        <v>1</v>
      </c>
    </row>
    <row r="419" spans="1:4" x14ac:dyDescent="0.25">
      <c r="A419" s="4">
        <v>39686</v>
      </c>
      <c r="B419" s="38">
        <v>3.6863072082889622E-3</v>
      </c>
      <c r="C419" s="38">
        <f t="shared" si="12"/>
        <v>1.3588860833883162E-5</v>
      </c>
      <c r="D419" s="6">
        <f t="shared" si="13"/>
        <v>0</v>
      </c>
    </row>
    <row r="420" spans="1:4" x14ac:dyDescent="0.25">
      <c r="A420" s="4">
        <v>39687</v>
      </c>
      <c r="B420" s="38">
        <v>8.1260469384020345E-3</v>
      </c>
      <c r="C420" s="38">
        <f t="shared" si="12"/>
        <v>6.6032638845113075E-5</v>
      </c>
      <c r="D420" s="6">
        <f t="shared" si="13"/>
        <v>0</v>
      </c>
    </row>
    <row r="421" spans="1:4" x14ac:dyDescent="0.25">
      <c r="A421" s="4">
        <v>39688</v>
      </c>
      <c r="B421" s="38">
        <v>1.4889288215311455E-2</v>
      </c>
      <c r="C421" s="38">
        <f t="shared" si="12"/>
        <v>2.2169090355861256E-4</v>
      </c>
      <c r="D421" s="6">
        <f t="shared" si="13"/>
        <v>0</v>
      </c>
    </row>
    <row r="422" spans="1:4" x14ac:dyDescent="0.25">
      <c r="A422" s="4">
        <v>39689</v>
      </c>
      <c r="B422" s="38">
        <v>-1.3768049937557385E-2</v>
      </c>
      <c r="C422" s="38">
        <f t="shared" si="12"/>
        <v>1.8955919908307393E-4</v>
      </c>
      <c r="D422" s="6">
        <f t="shared" si="13"/>
        <v>0</v>
      </c>
    </row>
    <row r="423" spans="1:4" x14ac:dyDescent="0.25">
      <c r="A423" s="4">
        <v>39693</v>
      </c>
      <c r="B423" s="38">
        <v>-4.0649565507435877E-3</v>
      </c>
      <c r="C423" s="38">
        <f t="shared" si="12"/>
        <v>1.6523871759433207E-5</v>
      </c>
      <c r="D423" s="6">
        <f t="shared" si="13"/>
        <v>1</v>
      </c>
    </row>
    <row r="424" spans="1:4" x14ac:dyDescent="0.25">
      <c r="A424" s="4">
        <v>39694</v>
      </c>
      <c r="B424" s="38">
        <v>-1.5292440107901395E-3</v>
      </c>
      <c r="C424" s="38">
        <f t="shared" si="12"/>
        <v>2.3385872445375125E-6</v>
      </c>
      <c r="D424" s="6">
        <f t="shared" si="13"/>
        <v>0</v>
      </c>
    </row>
    <row r="425" spans="1:4" x14ac:dyDescent="0.25">
      <c r="A425" s="4">
        <v>39695</v>
      </c>
      <c r="B425" s="38">
        <v>-3.0355771526224123E-2</v>
      </c>
      <c r="C425" s="38">
        <f t="shared" si="12"/>
        <v>9.214728649523193E-4</v>
      </c>
      <c r="D425" s="6">
        <f t="shared" si="13"/>
        <v>0</v>
      </c>
    </row>
    <row r="426" spans="1:4" x14ac:dyDescent="0.25">
      <c r="A426" s="4">
        <v>39696</v>
      </c>
      <c r="B426" s="38">
        <v>4.4590171438090879E-3</v>
      </c>
      <c r="C426" s="38">
        <f t="shared" si="12"/>
        <v>1.9882833888783356E-5</v>
      </c>
      <c r="D426" s="6">
        <f t="shared" si="13"/>
        <v>0</v>
      </c>
    </row>
    <row r="427" spans="1:4" x14ac:dyDescent="0.25">
      <c r="A427" s="4">
        <v>39699</v>
      </c>
      <c r="B427" s="38">
        <v>2.0469011279160509E-2</v>
      </c>
      <c r="C427" s="38">
        <f t="shared" si="12"/>
        <v>4.1898042274640017E-4</v>
      </c>
      <c r="D427" s="6">
        <f t="shared" si="13"/>
        <v>1</v>
      </c>
    </row>
    <row r="428" spans="1:4" x14ac:dyDescent="0.25">
      <c r="A428" s="4">
        <v>39700</v>
      </c>
      <c r="B428" s="38">
        <v>-3.4730554214006476E-2</v>
      </c>
      <c r="C428" s="38">
        <f t="shared" si="12"/>
        <v>1.206211396012043E-3</v>
      </c>
      <c r="D428" s="6">
        <f t="shared" si="13"/>
        <v>0</v>
      </c>
    </row>
    <row r="429" spans="1:4" x14ac:dyDescent="0.25">
      <c r="A429" s="4">
        <v>39701</v>
      </c>
      <c r="B429" s="38">
        <v>6.1842863432680917E-3</v>
      </c>
      <c r="C429" s="38">
        <f t="shared" si="12"/>
        <v>3.8245397575532226E-5</v>
      </c>
      <c r="D429" s="6">
        <f t="shared" si="13"/>
        <v>0</v>
      </c>
    </row>
    <row r="430" spans="1:4" x14ac:dyDescent="0.25">
      <c r="A430" s="4">
        <v>39702</v>
      </c>
      <c r="B430" s="38">
        <v>1.4028666088612599E-2</v>
      </c>
      <c r="C430" s="38">
        <f t="shared" si="12"/>
        <v>1.968034722257891E-4</v>
      </c>
      <c r="D430" s="6">
        <f t="shared" si="13"/>
        <v>0</v>
      </c>
    </row>
    <row r="431" spans="1:4" x14ac:dyDescent="0.25">
      <c r="A431" s="4">
        <v>39703</v>
      </c>
      <c r="B431" s="38">
        <v>2.1312613846787283E-3</v>
      </c>
      <c r="C431" s="38">
        <f t="shared" si="12"/>
        <v>4.5422750898226903E-6</v>
      </c>
      <c r="D431" s="6">
        <f t="shared" si="13"/>
        <v>0</v>
      </c>
    </row>
    <row r="432" spans="1:4" x14ac:dyDescent="0.25">
      <c r="A432" s="4">
        <v>39706</v>
      </c>
      <c r="B432" s="38">
        <v>-4.8275080817584429E-2</v>
      </c>
      <c r="C432" s="38">
        <f t="shared" si="12"/>
        <v>2.330483427944308E-3</v>
      </c>
      <c r="D432" s="6">
        <f t="shared" si="13"/>
        <v>1</v>
      </c>
    </row>
    <row r="433" spans="1:4" x14ac:dyDescent="0.25">
      <c r="A433" s="4">
        <v>39707</v>
      </c>
      <c r="B433" s="38">
        <v>1.7365184669106474E-2</v>
      </c>
      <c r="C433" s="38">
        <f t="shared" si="12"/>
        <v>3.0154963859217054E-4</v>
      </c>
      <c r="D433" s="6">
        <f t="shared" si="13"/>
        <v>0</v>
      </c>
    </row>
    <row r="434" spans="1:4" x14ac:dyDescent="0.25">
      <c r="A434" s="4">
        <v>39708</v>
      </c>
      <c r="B434" s="38">
        <v>-4.8255300595313515E-2</v>
      </c>
      <c r="C434" s="38">
        <f t="shared" si="12"/>
        <v>2.328574035544065E-3</v>
      </c>
      <c r="D434" s="6">
        <f t="shared" si="13"/>
        <v>0</v>
      </c>
    </row>
    <row r="435" spans="1:4" x14ac:dyDescent="0.25">
      <c r="A435" s="4">
        <v>39709</v>
      </c>
      <c r="B435" s="38">
        <v>4.2742818822448785E-2</v>
      </c>
      <c r="C435" s="38">
        <f t="shared" si="12"/>
        <v>1.8269485608886822E-3</v>
      </c>
      <c r="D435" s="6">
        <f t="shared" si="13"/>
        <v>0</v>
      </c>
    </row>
    <row r="436" spans="1:4" x14ac:dyDescent="0.25">
      <c r="A436" s="4">
        <v>39710</v>
      </c>
      <c r="B436" s="38">
        <v>3.9458465654049035E-2</v>
      </c>
      <c r="C436" s="38">
        <f t="shared" si="12"/>
        <v>1.5569705117717673E-3</v>
      </c>
      <c r="D436" s="6">
        <f t="shared" si="13"/>
        <v>0</v>
      </c>
    </row>
    <row r="437" spans="1:4" x14ac:dyDescent="0.25">
      <c r="A437" s="4">
        <v>39713</v>
      </c>
      <c r="B437" s="38">
        <v>-3.8939079556726451E-2</v>
      </c>
      <c r="C437" s="38">
        <f t="shared" si="12"/>
        <v>1.5162519167250719E-3</v>
      </c>
      <c r="D437" s="6">
        <f t="shared" si="13"/>
        <v>1</v>
      </c>
    </row>
    <row r="438" spans="1:4" x14ac:dyDescent="0.25">
      <c r="A438" s="4">
        <v>39714</v>
      </c>
      <c r="B438" s="38">
        <v>-1.5737065377946398E-2</v>
      </c>
      <c r="C438" s="38">
        <f t="shared" si="12"/>
        <v>2.476552267097592E-4</v>
      </c>
      <c r="D438" s="6">
        <f t="shared" si="13"/>
        <v>0</v>
      </c>
    </row>
    <row r="439" spans="1:4" x14ac:dyDescent="0.25">
      <c r="A439" s="4">
        <v>39715</v>
      </c>
      <c r="B439" s="38">
        <v>-1.9694660033101833E-3</v>
      </c>
      <c r="C439" s="38">
        <f t="shared" si="12"/>
        <v>3.8787963381945873E-6</v>
      </c>
      <c r="D439" s="6">
        <f t="shared" si="13"/>
        <v>0</v>
      </c>
    </row>
    <row r="440" spans="1:4" x14ac:dyDescent="0.25">
      <c r="A440" s="4">
        <v>39716</v>
      </c>
      <c r="B440" s="38">
        <v>1.9465245638923125E-2</v>
      </c>
      <c r="C440" s="38">
        <f t="shared" si="12"/>
        <v>3.7889578778361576E-4</v>
      </c>
      <c r="D440" s="6">
        <f t="shared" si="13"/>
        <v>0</v>
      </c>
    </row>
    <row r="441" spans="1:4" x14ac:dyDescent="0.25">
      <c r="A441" s="4">
        <v>39717</v>
      </c>
      <c r="B441" s="38">
        <v>3.389368915860877E-3</v>
      </c>
      <c r="C441" s="38">
        <f t="shared" si="12"/>
        <v>1.1487821647803937E-5</v>
      </c>
      <c r="D441" s="6">
        <f t="shared" si="13"/>
        <v>0</v>
      </c>
    </row>
    <row r="442" spans="1:4" x14ac:dyDescent="0.25">
      <c r="A442" s="4">
        <v>39720</v>
      </c>
      <c r="B442" s="38">
        <v>-9.1956972681643226E-2</v>
      </c>
      <c r="C442" s="38">
        <f t="shared" si="12"/>
        <v>8.4560848247724786E-3</v>
      </c>
      <c r="D442" s="6">
        <f t="shared" si="13"/>
        <v>1</v>
      </c>
    </row>
    <row r="443" spans="1:4" x14ac:dyDescent="0.25">
      <c r="A443" s="4">
        <v>39721</v>
      </c>
      <c r="B443" s="38">
        <v>5.2791842525310245E-2</v>
      </c>
      <c r="C443" s="38">
        <f t="shared" si="12"/>
        <v>2.7869786372171552E-3</v>
      </c>
      <c r="D443" s="6">
        <f t="shared" si="13"/>
        <v>0</v>
      </c>
    </row>
    <row r="444" spans="1:4" x14ac:dyDescent="0.25">
      <c r="A444" s="4">
        <v>39722</v>
      </c>
      <c r="B444" s="38">
        <v>-4.4041312740497156E-3</v>
      </c>
      <c r="C444" s="38">
        <f t="shared" si="12"/>
        <v>1.939637227906277E-5</v>
      </c>
      <c r="D444" s="6">
        <f t="shared" si="13"/>
        <v>0</v>
      </c>
    </row>
    <row r="445" spans="1:4" x14ac:dyDescent="0.25">
      <c r="A445" s="4">
        <v>39723</v>
      </c>
      <c r="B445" s="38">
        <v>-4.0951054717122869E-2</v>
      </c>
      <c r="C445" s="38">
        <f t="shared" si="12"/>
        <v>1.6769888824447912E-3</v>
      </c>
      <c r="D445" s="6">
        <f t="shared" si="13"/>
        <v>0</v>
      </c>
    </row>
    <row r="446" spans="1:4" x14ac:dyDescent="0.25">
      <c r="A446" s="4">
        <v>39724</v>
      </c>
      <c r="B446" s="38">
        <v>-1.3577622197509348E-2</v>
      </c>
      <c r="C446" s="38">
        <f t="shared" si="12"/>
        <v>1.8435182453829858E-4</v>
      </c>
      <c r="D446" s="6">
        <f t="shared" si="13"/>
        <v>0</v>
      </c>
    </row>
    <row r="447" spans="1:4" x14ac:dyDescent="0.25">
      <c r="A447" s="4">
        <v>39727</v>
      </c>
      <c r="B447" s="38">
        <v>-3.9264249097053533E-2</v>
      </c>
      <c r="C447" s="38">
        <f t="shared" si="12"/>
        <v>1.5416812571554693E-3</v>
      </c>
      <c r="D447" s="6">
        <f t="shared" si="13"/>
        <v>1</v>
      </c>
    </row>
    <row r="448" spans="1:4" x14ac:dyDescent="0.25">
      <c r="A448" s="4">
        <v>39728</v>
      </c>
      <c r="B448" s="38">
        <v>-5.9098604936199783E-2</v>
      </c>
      <c r="C448" s="38">
        <f t="shared" si="12"/>
        <v>3.4926451054050176E-3</v>
      </c>
      <c r="D448" s="6">
        <f t="shared" si="13"/>
        <v>0</v>
      </c>
    </row>
    <row r="449" spans="1:4" x14ac:dyDescent="0.25">
      <c r="A449" s="4">
        <v>39729</v>
      </c>
      <c r="B449" s="38">
        <v>-1.0853971309811956E-2</v>
      </c>
      <c r="C449" s="38">
        <f t="shared" si="12"/>
        <v>1.1780869319422107E-4</v>
      </c>
      <c r="D449" s="6">
        <f t="shared" si="13"/>
        <v>0</v>
      </c>
    </row>
    <row r="450" spans="1:4" x14ac:dyDescent="0.25">
      <c r="A450" s="4">
        <v>39730</v>
      </c>
      <c r="B450" s="38">
        <v>-7.9212547396464592E-2</v>
      </c>
      <c r="C450" s="38">
        <f t="shared" si="12"/>
        <v>6.2746276650371491E-3</v>
      </c>
      <c r="D450" s="6">
        <f t="shared" si="13"/>
        <v>0</v>
      </c>
    </row>
    <row r="451" spans="1:4" x14ac:dyDescent="0.25">
      <c r="A451" s="4">
        <v>39731</v>
      </c>
      <c r="B451" s="38">
        <v>-1.173683406054271E-2</v>
      </c>
      <c r="C451" s="38">
        <f t="shared" si="12"/>
        <v>1.3775327376471547E-4</v>
      </c>
      <c r="D451" s="6">
        <f t="shared" si="13"/>
        <v>0</v>
      </c>
    </row>
    <row r="452" spans="1:4" x14ac:dyDescent="0.25">
      <c r="A452" s="4">
        <v>39734</v>
      </c>
      <c r="B452" s="38">
        <v>0.10958183780015961</v>
      </c>
      <c r="C452" s="38">
        <f t="shared" si="12"/>
        <v>1.2008179175660489E-2</v>
      </c>
      <c r="D452" s="6">
        <f t="shared" si="13"/>
        <v>1</v>
      </c>
    </row>
    <row r="453" spans="1:4" x14ac:dyDescent="0.25">
      <c r="A453" s="4">
        <v>39735</v>
      </c>
      <c r="B453" s="38">
        <v>-5.3294427030542019E-3</v>
      </c>
      <c r="C453" s="38">
        <f t="shared" ref="C453:C507" si="14">B453^2</f>
        <v>2.8402959525137676E-5</v>
      </c>
      <c r="D453" s="6">
        <f t="shared" si="13"/>
        <v>0</v>
      </c>
    </row>
    <row r="454" spans="1:4" x14ac:dyDescent="0.25">
      <c r="A454" s="4">
        <v>39736</v>
      </c>
      <c r="B454" s="38">
        <v>-9.4595437269289137E-2</v>
      </c>
      <c r="C454" s="38">
        <f t="shared" si="14"/>
        <v>8.9482967521680168E-3</v>
      </c>
      <c r="D454" s="6">
        <f t="shared" ref="D454:D507" si="15">IF(A454-A453=1,0,1)</f>
        <v>0</v>
      </c>
    </row>
    <row r="455" spans="1:4" x14ac:dyDescent="0.25">
      <c r="A455" s="4">
        <v>39737</v>
      </c>
      <c r="B455" s="38">
        <v>4.166383242273982E-2</v>
      </c>
      <c r="C455" s="38">
        <f t="shared" si="14"/>
        <v>1.7358749321501458E-3</v>
      </c>
      <c r="D455" s="6">
        <f t="shared" si="15"/>
        <v>0</v>
      </c>
    </row>
    <row r="456" spans="1:4" x14ac:dyDescent="0.25">
      <c r="A456" s="4">
        <v>39738</v>
      </c>
      <c r="B456" s="38">
        <v>-6.2155056569760192E-3</v>
      </c>
      <c r="C456" s="38">
        <f t="shared" si="14"/>
        <v>3.8632510571900898E-5</v>
      </c>
      <c r="D456" s="6">
        <f t="shared" si="15"/>
        <v>0</v>
      </c>
    </row>
    <row r="457" spans="1:4" x14ac:dyDescent="0.25">
      <c r="A457" s="4">
        <v>39741</v>
      </c>
      <c r="B457" s="38">
        <v>4.6581110213856865E-2</v>
      </c>
      <c r="C457" s="38">
        <f t="shared" si="14"/>
        <v>2.1697998287554805E-3</v>
      </c>
      <c r="D457" s="6">
        <f t="shared" si="15"/>
        <v>1</v>
      </c>
    </row>
    <row r="458" spans="1:4" x14ac:dyDescent="0.25">
      <c r="A458" s="4">
        <v>39742</v>
      </c>
      <c r="B458" s="38">
        <v>-3.1274722622666826E-2</v>
      </c>
      <c r="C458" s="38">
        <f t="shared" si="14"/>
        <v>9.7810827512474817E-4</v>
      </c>
      <c r="D458" s="6">
        <f t="shared" si="15"/>
        <v>0</v>
      </c>
    </row>
    <row r="459" spans="1:4" x14ac:dyDescent="0.25">
      <c r="A459" s="4">
        <v>39743</v>
      </c>
      <c r="B459" s="38">
        <v>-6.2739377798489121E-2</v>
      </c>
      <c r="C459" s="38">
        <f t="shared" si="14"/>
        <v>3.9362295265415494E-3</v>
      </c>
      <c r="D459" s="6">
        <f t="shared" si="15"/>
        <v>0</v>
      </c>
    </row>
    <row r="460" spans="1:4" x14ac:dyDescent="0.25">
      <c r="A460" s="4">
        <v>39744</v>
      </c>
      <c r="B460" s="38">
        <v>1.2584276812269589E-2</v>
      </c>
      <c r="C460" s="38">
        <f t="shared" si="14"/>
        <v>1.5836402288782602E-4</v>
      </c>
      <c r="D460" s="6">
        <f t="shared" si="15"/>
        <v>0</v>
      </c>
    </row>
    <row r="461" spans="1:4" x14ac:dyDescent="0.25">
      <c r="A461" s="4">
        <v>39745</v>
      </c>
      <c r="B461" s="38">
        <v>-3.5114697012126966E-2</v>
      </c>
      <c r="C461" s="38">
        <f t="shared" si="14"/>
        <v>1.2330419462534784E-3</v>
      </c>
      <c r="D461" s="6">
        <f t="shared" si="15"/>
        <v>0</v>
      </c>
    </row>
    <row r="462" spans="1:4" x14ac:dyDescent="0.25">
      <c r="A462" s="4">
        <v>39748</v>
      </c>
      <c r="B462" s="38">
        <v>-3.2278995557108343E-2</v>
      </c>
      <c r="C462" s="38">
        <f t="shared" si="14"/>
        <v>1.0419335541758201E-3</v>
      </c>
      <c r="D462" s="6">
        <f t="shared" si="15"/>
        <v>1</v>
      </c>
    </row>
    <row r="463" spans="1:4" x14ac:dyDescent="0.25">
      <c r="A463" s="4">
        <v>39749</v>
      </c>
      <c r="B463" s="38">
        <v>0.10245531348336601</v>
      </c>
      <c r="C463" s="38">
        <f t="shared" si="14"/>
        <v>1.0497091260974801E-2</v>
      </c>
      <c r="D463" s="6">
        <f t="shared" si="15"/>
        <v>0</v>
      </c>
    </row>
    <row r="464" spans="1:4" x14ac:dyDescent="0.25">
      <c r="A464" s="4">
        <v>39750</v>
      </c>
      <c r="B464" s="38">
        <v>-1.0990481510854961E-2</v>
      </c>
      <c r="C464" s="38">
        <f t="shared" si="14"/>
        <v>1.2079068384044473E-4</v>
      </c>
      <c r="D464" s="6">
        <f t="shared" si="15"/>
        <v>0</v>
      </c>
    </row>
    <row r="465" spans="1:4" x14ac:dyDescent="0.25">
      <c r="A465" s="4">
        <v>39751</v>
      </c>
      <c r="B465" s="38">
        <v>2.5657926228674764E-2</v>
      </c>
      <c r="C465" s="38">
        <f t="shared" si="14"/>
        <v>6.5832917835611637E-4</v>
      </c>
      <c r="D465" s="6">
        <f t="shared" si="15"/>
        <v>0</v>
      </c>
    </row>
    <row r="466" spans="1:4" x14ac:dyDescent="0.25">
      <c r="A466" s="4">
        <v>39752</v>
      </c>
      <c r="B466" s="38">
        <v>1.5249890548895634E-2</v>
      </c>
      <c r="C466" s="38">
        <f t="shared" si="14"/>
        <v>2.3255916175329638E-4</v>
      </c>
      <c r="D466" s="6">
        <f t="shared" si="15"/>
        <v>0</v>
      </c>
    </row>
    <row r="467" spans="1:4" x14ac:dyDescent="0.25">
      <c r="A467" s="4">
        <v>39755</v>
      </c>
      <c r="B467" s="38">
        <v>-2.5212379051160077E-3</v>
      </c>
      <c r="C467" s="38">
        <f t="shared" si="14"/>
        <v>6.3566405741937548E-6</v>
      </c>
      <c r="D467" s="6">
        <f t="shared" si="15"/>
        <v>1</v>
      </c>
    </row>
    <row r="468" spans="1:4" x14ac:dyDescent="0.25">
      <c r="A468" s="4">
        <v>39756</v>
      </c>
      <c r="B468" s="38">
        <v>4.00255145309888E-2</v>
      </c>
      <c r="C468" s="38">
        <f t="shared" si="14"/>
        <v>1.6020418134703957E-3</v>
      </c>
      <c r="D468" s="6">
        <f t="shared" si="15"/>
        <v>0</v>
      </c>
    </row>
    <row r="469" spans="1:4" x14ac:dyDescent="0.25">
      <c r="A469" s="4">
        <v>39757</v>
      </c>
      <c r="B469" s="38">
        <v>-5.3514927709626445E-2</v>
      </c>
      <c r="C469" s="38">
        <f t="shared" si="14"/>
        <v>2.8638474877665443E-3</v>
      </c>
      <c r="D469" s="6">
        <f t="shared" si="15"/>
        <v>0</v>
      </c>
    </row>
    <row r="470" spans="1:4" x14ac:dyDescent="0.25">
      <c r="A470" s="4">
        <v>39758</v>
      </c>
      <c r="B470" s="38">
        <v>-5.1286043030122283E-2</v>
      </c>
      <c r="C470" s="38">
        <f t="shared" si="14"/>
        <v>2.6302582096875545E-3</v>
      </c>
      <c r="D470" s="6">
        <f t="shared" si="15"/>
        <v>0</v>
      </c>
    </row>
    <row r="471" spans="1:4" x14ac:dyDescent="0.25">
      <c r="A471" s="4">
        <v>39759</v>
      </c>
      <c r="B471" s="38">
        <v>2.879395199144941E-2</v>
      </c>
      <c r="C471" s="38">
        <f t="shared" si="14"/>
        <v>8.2909167128589342E-4</v>
      </c>
      <c r="D471" s="6">
        <f t="shared" si="15"/>
        <v>0</v>
      </c>
    </row>
    <row r="472" spans="1:4" x14ac:dyDescent="0.25">
      <c r="A472" s="4">
        <v>39762</v>
      </c>
      <c r="B472" s="38">
        <v>-1.2606726830131611E-2</v>
      </c>
      <c r="C472" s="38">
        <f t="shared" si="14"/>
        <v>1.5892956136956022E-4</v>
      </c>
      <c r="D472" s="6">
        <f t="shared" si="15"/>
        <v>1</v>
      </c>
    </row>
    <row r="473" spans="1:4" x14ac:dyDescent="0.25">
      <c r="A473" s="4">
        <v>39763</v>
      </c>
      <c r="B473" s="38">
        <v>-2.2276125011486882E-2</v>
      </c>
      <c r="C473" s="38">
        <f t="shared" si="14"/>
        <v>4.9622574552739144E-4</v>
      </c>
      <c r="D473" s="6">
        <f t="shared" si="15"/>
        <v>0</v>
      </c>
    </row>
    <row r="474" spans="1:4" x14ac:dyDescent="0.25">
      <c r="A474" s="4">
        <v>39764</v>
      </c>
      <c r="B474" s="38">
        <v>-5.2836987457519316E-2</v>
      </c>
      <c r="C474" s="38">
        <f t="shared" si="14"/>
        <v>2.7917472435860535E-3</v>
      </c>
      <c r="D474" s="6">
        <f t="shared" si="15"/>
        <v>0</v>
      </c>
    </row>
    <row r="475" spans="1:4" x14ac:dyDescent="0.25">
      <c r="A475" s="4">
        <v>39765</v>
      </c>
      <c r="B475" s="38">
        <v>6.7048827739125183E-2</v>
      </c>
      <c r="C475" s="38">
        <f t="shared" si="14"/>
        <v>4.4955453011908822E-3</v>
      </c>
      <c r="D475" s="6">
        <f t="shared" si="15"/>
        <v>0</v>
      </c>
    </row>
    <row r="476" spans="1:4" x14ac:dyDescent="0.25">
      <c r="A476" s="4">
        <v>39766</v>
      </c>
      <c r="B476" s="38">
        <v>-4.2412495726207165E-2</v>
      </c>
      <c r="C476" s="38">
        <f t="shared" si="14"/>
        <v>1.7988197937255411E-3</v>
      </c>
      <c r="D476" s="6">
        <f t="shared" si="15"/>
        <v>0</v>
      </c>
    </row>
    <row r="477" spans="1:4" x14ac:dyDescent="0.25">
      <c r="A477" s="4">
        <v>39769</v>
      </c>
      <c r="B477" s="38">
        <v>-2.6109782682496308E-2</v>
      </c>
      <c r="C477" s="38">
        <f t="shared" si="14"/>
        <v>6.8172075172718411E-4</v>
      </c>
      <c r="D477" s="6">
        <f t="shared" si="15"/>
        <v>1</v>
      </c>
    </row>
    <row r="478" spans="1:4" x14ac:dyDescent="0.25">
      <c r="A478" s="4">
        <v>39770</v>
      </c>
      <c r="B478" s="38">
        <v>9.9783670681152393E-3</v>
      </c>
      <c r="C478" s="38">
        <f t="shared" si="14"/>
        <v>9.9567809346046715E-5</v>
      </c>
      <c r="D478" s="6">
        <f t="shared" si="15"/>
        <v>0</v>
      </c>
    </row>
    <row r="479" spans="1:4" x14ac:dyDescent="0.25">
      <c r="A479" s="4">
        <v>39771</v>
      </c>
      <c r="B479" s="38">
        <v>-6.2989761395909796E-2</v>
      </c>
      <c r="C479" s="38">
        <f t="shared" si="14"/>
        <v>3.9677100407136479E-3</v>
      </c>
      <c r="D479" s="6">
        <f t="shared" si="15"/>
        <v>0</v>
      </c>
    </row>
    <row r="480" spans="1:4" x14ac:dyDescent="0.25">
      <c r="A480" s="4">
        <v>39772</v>
      </c>
      <c r="B480" s="38">
        <v>-6.9437202461145958E-2</v>
      </c>
      <c r="C480" s="38">
        <f t="shared" si="14"/>
        <v>4.8215250856301741E-3</v>
      </c>
      <c r="D480" s="6">
        <f t="shared" si="15"/>
        <v>0</v>
      </c>
    </row>
    <row r="481" spans="1:4" x14ac:dyDescent="0.25">
      <c r="A481" s="4">
        <v>39773</v>
      </c>
      <c r="B481" s="38">
        <v>6.1539205788384545E-2</v>
      </c>
      <c r="C481" s="38">
        <f t="shared" si="14"/>
        <v>3.7870738490651417E-3</v>
      </c>
      <c r="D481" s="6">
        <f t="shared" si="15"/>
        <v>0</v>
      </c>
    </row>
    <row r="482" spans="1:4" x14ac:dyDescent="0.25">
      <c r="A482" s="4">
        <v>39776</v>
      </c>
      <c r="B482" s="38">
        <v>6.2734389583143479E-2</v>
      </c>
      <c r="C482" s="38">
        <f t="shared" si="14"/>
        <v>3.9356036363696213E-3</v>
      </c>
      <c r="D482" s="6">
        <f t="shared" si="15"/>
        <v>1</v>
      </c>
    </row>
    <row r="483" spans="1:4" x14ac:dyDescent="0.25">
      <c r="A483" s="4">
        <v>39777</v>
      </c>
      <c r="B483" s="38">
        <v>6.6851315594633641E-3</v>
      </c>
      <c r="C483" s="38">
        <f t="shared" si="14"/>
        <v>4.4690983967333069E-5</v>
      </c>
      <c r="D483" s="6">
        <f t="shared" si="15"/>
        <v>0</v>
      </c>
    </row>
    <row r="484" spans="1:4" x14ac:dyDescent="0.25">
      <c r="A484" s="4">
        <v>39778</v>
      </c>
      <c r="B484" s="38">
        <v>3.5098593623002078E-2</v>
      </c>
      <c r="C484" s="38">
        <f t="shared" si="14"/>
        <v>1.2319112743126421E-3</v>
      </c>
      <c r="D484" s="6">
        <f t="shared" si="15"/>
        <v>0</v>
      </c>
    </row>
    <row r="485" spans="1:4" x14ac:dyDescent="0.25">
      <c r="A485" s="4">
        <v>39780</v>
      </c>
      <c r="B485" s="38">
        <v>9.6311174368176461E-3</v>
      </c>
      <c r="C485" s="38">
        <f t="shared" si="14"/>
        <v>9.2758423081772899E-5</v>
      </c>
      <c r="D485" s="6">
        <f t="shared" si="15"/>
        <v>1</v>
      </c>
    </row>
    <row r="486" spans="1:4" x14ac:dyDescent="0.25">
      <c r="A486" s="4">
        <v>39783</v>
      </c>
      <c r="B486" s="38">
        <v>-9.3469323331626511E-2</v>
      </c>
      <c r="C486" s="38">
        <f t="shared" si="14"/>
        <v>8.7365144040721394E-3</v>
      </c>
      <c r="D486" s="6">
        <f t="shared" si="15"/>
        <v>1</v>
      </c>
    </row>
    <row r="487" spans="1:4" x14ac:dyDescent="0.25">
      <c r="A487" s="4">
        <v>39784</v>
      </c>
      <c r="B487" s="38">
        <v>3.9238630907558435E-2</v>
      </c>
      <c r="C487" s="38">
        <f t="shared" si="14"/>
        <v>1.5396701554996001E-3</v>
      </c>
      <c r="D487" s="6">
        <f t="shared" si="15"/>
        <v>0</v>
      </c>
    </row>
    <row r="488" spans="1:4" x14ac:dyDescent="0.25">
      <c r="A488" s="4">
        <v>39785</v>
      </c>
      <c r="B488" s="38">
        <v>2.604232681107994E-2</v>
      </c>
      <c r="C488" s="38">
        <f t="shared" si="14"/>
        <v>6.7820278573509313E-4</v>
      </c>
      <c r="D488" s="6">
        <f t="shared" si="15"/>
        <v>0</v>
      </c>
    </row>
    <row r="489" spans="1:4" x14ac:dyDescent="0.25">
      <c r="A489" s="4">
        <v>39786</v>
      </c>
      <c r="B489" s="38">
        <v>-2.9705981317281544E-2</v>
      </c>
      <c r="C489" s="38">
        <f t="shared" si="14"/>
        <v>8.8244532602268014E-4</v>
      </c>
      <c r="D489" s="6">
        <f t="shared" si="15"/>
        <v>0</v>
      </c>
    </row>
    <row r="490" spans="1:4" x14ac:dyDescent="0.25">
      <c r="A490" s="4">
        <v>39787</v>
      </c>
      <c r="B490" s="38">
        <v>3.5868449822256877E-2</v>
      </c>
      <c r="C490" s="38">
        <f t="shared" si="14"/>
        <v>1.2865456926517593E-3</v>
      </c>
      <c r="D490" s="6">
        <f t="shared" si="15"/>
        <v>0</v>
      </c>
    </row>
    <row r="491" spans="1:4" x14ac:dyDescent="0.25">
      <c r="A491" s="4">
        <v>39790</v>
      </c>
      <c r="B491" s="38">
        <v>3.7842504070255363E-2</v>
      </c>
      <c r="C491" s="38">
        <f t="shared" si="14"/>
        <v>1.4320551143072937E-3</v>
      </c>
      <c r="D491" s="6">
        <f t="shared" si="15"/>
        <v>1</v>
      </c>
    </row>
    <row r="492" spans="1:4" x14ac:dyDescent="0.25">
      <c r="A492" s="4">
        <v>39791</v>
      </c>
      <c r="B492" s="38">
        <v>-2.3357067746897404E-2</v>
      </c>
      <c r="C492" s="38">
        <f t="shared" si="14"/>
        <v>5.4555261373315494E-4</v>
      </c>
      <c r="D492" s="6">
        <f t="shared" si="15"/>
        <v>0</v>
      </c>
    </row>
    <row r="493" spans="1:4" x14ac:dyDescent="0.25">
      <c r="A493" s="4">
        <v>39792</v>
      </c>
      <c r="B493" s="38">
        <v>1.1926798013659652E-2</v>
      </c>
      <c r="C493" s="38">
        <f t="shared" si="14"/>
        <v>1.4224851085863581E-4</v>
      </c>
      <c r="D493" s="6">
        <f t="shared" si="15"/>
        <v>0</v>
      </c>
    </row>
    <row r="494" spans="1:4" x14ac:dyDescent="0.25">
      <c r="A494" s="4">
        <v>39793</v>
      </c>
      <c r="B494" s="38">
        <v>-2.8661697834852874E-2</v>
      </c>
      <c r="C494" s="38">
        <f t="shared" si="14"/>
        <v>8.2149292277640992E-4</v>
      </c>
      <c r="D494" s="6">
        <f t="shared" si="15"/>
        <v>0</v>
      </c>
    </row>
    <row r="495" spans="1:4" x14ac:dyDescent="0.25">
      <c r="A495" s="4">
        <v>39794</v>
      </c>
      <c r="B495" s="38">
        <v>7.0092998253900212E-3</v>
      </c>
      <c r="C495" s="38">
        <f t="shared" si="14"/>
        <v>4.9130284042212581E-5</v>
      </c>
      <c r="D495" s="6">
        <f t="shared" si="15"/>
        <v>0</v>
      </c>
    </row>
    <row r="496" spans="1:4" x14ac:dyDescent="0.25">
      <c r="A496" s="4">
        <v>39797</v>
      </c>
      <c r="B496" s="38">
        <v>-1.2719700883086608E-2</v>
      </c>
      <c r="C496" s="38">
        <f t="shared" si="14"/>
        <v>1.6179079055519423E-4</v>
      </c>
      <c r="D496" s="6">
        <f t="shared" si="15"/>
        <v>1</v>
      </c>
    </row>
    <row r="497" spans="1:4" x14ac:dyDescent="0.25">
      <c r="A497" s="4">
        <v>39798</v>
      </c>
      <c r="B497" s="38">
        <v>5.008593743252452E-2</v>
      </c>
      <c r="C497" s="38">
        <f t="shared" si="14"/>
        <v>2.5086011284947609E-3</v>
      </c>
      <c r="D497" s="6">
        <f t="shared" si="15"/>
        <v>0</v>
      </c>
    </row>
    <row r="498" spans="1:4" x14ac:dyDescent="0.25">
      <c r="A498" s="4">
        <v>39799</v>
      </c>
      <c r="B498" s="38">
        <v>-9.5830855825033995E-3</v>
      </c>
      <c r="C498" s="38">
        <f t="shared" si="14"/>
        <v>9.1835529281584521E-5</v>
      </c>
      <c r="D498" s="6">
        <f t="shared" si="15"/>
        <v>0</v>
      </c>
    </row>
    <row r="499" spans="1:4" x14ac:dyDescent="0.25">
      <c r="A499" s="4">
        <v>39800</v>
      </c>
      <c r="B499" s="38">
        <v>-2.1349856345410666E-2</v>
      </c>
      <c r="C499" s="38">
        <f t="shared" si="14"/>
        <v>4.5581636596967205E-4</v>
      </c>
      <c r="D499" s="6">
        <f t="shared" si="15"/>
        <v>0</v>
      </c>
    </row>
    <row r="500" spans="1:4" x14ac:dyDescent="0.25">
      <c r="A500" s="4">
        <v>39801</v>
      </c>
      <c r="B500" s="38">
        <v>2.9488398033260138E-3</v>
      </c>
      <c r="C500" s="38">
        <f t="shared" si="14"/>
        <v>8.6956561856798035E-6</v>
      </c>
      <c r="D500" s="6">
        <f t="shared" si="15"/>
        <v>0</v>
      </c>
    </row>
    <row r="501" spans="1:4" x14ac:dyDescent="0.25">
      <c r="A501" s="4">
        <v>39804</v>
      </c>
      <c r="B501" s="38">
        <v>-1.8374585255810507E-2</v>
      </c>
      <c r="C501" s="38">
        <f t="shared" si="14"/>
        <v>3.376253833230489E-4</v>
      </c>
      <c r="D501" s="6">
        <f t="shared" si="15"/>
        <v>1</v>
      </c>
    </row>
    <row r="502" spans="1:4" x14ac:dyDescent="0.25">
      <c r="A502" s="4">
        <v>39805</v>
      </c>
      <c r="B502" s="38">
        <v>-9.5713735181718537E-3</v>
      </c>
      <c r="C502" s="38">
        <f t="shared" si="14"/>
        <v>9.161119102436145E-5</v>
      </c>
      <c r="D502" s="6">
        <f t="shared" si="15"/>
        <v>0</v>
      </c>
    </row>
    <row r="503" spans="1:4" x14ac:dyDescent="0.25">
      <c r="A503" s="4">
        <v>39806</v>
      </c>
      <c r="B503" s="38">
        <v>6.2382516774702745E-3</v>
      </c>
      <c r="C503" s="38">
        <f t="shared" si="14"/>
        <v>3.8915783991460696E-5</v>
      </c>
      <c r="D503" s="6">
        <f t="shared" si="15"/>
        <v>0</v>
      </c>
    </row>
    <row r="504" spans="1:4" x14ac:dyDescent="0.25">
      <c r="A504" s="4">
        <v>39808</v>
      </c>
      <c r="B504" s="38">
        <v>5.330525880387035E-3</v>
      </c>
      <c r="C504" s="38">
        <f t="shared" si="14"/>
        <v>2.8414506161475976E-5</v>
      </c>
      <c r="D504" s="6">
        <f t="shared" si="15"/>
        <v>1</v>
      </c>
    </row>
    <row r="505" spans="1:4" x14ac:dyDescent="0.25">
      <c r="A505" s="4">
        <v>39811</v>
      </c>
      <c r="B505" s="38">
        <v>-3.5481409503361062E-3</v>
      </c>
      <c r="C505" s="38">
        <f t="shared" si="14"/>
        <v>1.2589304203452007E-5</v>
      </c>
      <c r="D505" s="6">
        <f t="shared" si="15"/>
        <v>1</v>
      </c>
    </row>
    <row r="506" spans="1:4" x14ac:dyDescent="0.25">
      <c r="A506" s="4">
        <v>39812</v>
      </c>
      <c r="B506" s="38">
        <v>2.4304421447159028E-2</v>
      </c>
      <c r="C506" s="38">
        <f t="shared" si="14"/>
        <v>5.9070490188112377E-4</v>
      </c>
      <c r="D506" s="6">
        <f t="shared" si="15"/>
        <v>0</v>
      </c>
    </row>
    <row r="507" spans="1:4" x14ac:dyDescent="0.25">
      <c r="A507" s="4">
        <v>39813</v>
      </c>
      <c r="B507" s="38">
        <v>1.4090743701779342E-2</v>
      </c>
      <c r="C507" s="38">
        <f t="shared" si="14"/>
        <v>1.9854905806923419E-4</v>
      </c>
      <c r="D507" s="6">
        <f t="shared" si="15"/>
        <v>0</v>
      </c>
    </row>
    <row r="508" spans="1:4" x14ac:dyDescent="0.25">
      <c r="A508" s="10"/>
    </row>
    <row r="509" spans="1:4" x14ac:dyDescent="0.25">
      <c r="A509" s="41"/>
    </row>
    <row r="510" spans="1:4" x14ac:dyDescent="0.25">
      <c r="A510" s="41"/>
    </row>
    <row r="511" spans="1:4" x14ac:dyDescent="0.25">
      <c r="A511" s="42"/>
    </row>
    <row r="512" spans="1:4" x14ac:dyDescent="0.25">
      <c r="A512" s="24"/>
    </row>
    <row r="513" spans="1:1" x14ac:dyDescent="0.25">
      <c r="A513" s="24"/>
    </row>
    <row r="514" spans="1:1" x14ac:dyDescent="0.25">
      <c r="A514" s="43"/>
    </row>
    <row r="515" spans="1:1" x14ac:dyDescent="0.25">
      <c r="A515" s="24"/>
    </row>
    <row r="516" spans="1:1" x14ac:dyDescent="0.25">
      <c r="A516" s="24"/>
    </row>
    <row r="517" spans="1:1" x14ac:dyDescent="0.25">
      <c r="A517" s="41"/>
    </row>
    <row r="518" spans="1:1" x14ac:dyDescent="0.25">
      <c r="A518" s="41"/>
    </row>
    <row r="519" spans="1:1" x14ac:dyDescent="0.25">
      <c r="A519" s="44"/>
    </row>
    <row r="520" spans="1:1" x14ac:dyDescent="0.25">
      <c r="A520" s="44"/>
    </row>
    <row r="521" spans="1:1" x14ac:dyDescent="0.25">
      <c r="A521" s="44"/>
    </row>
    <row r="522" spans="1:1" x14ac:dyDescent="0.25">
      <c r="A522" s="44"/>
    </row>
    <row r="523" spans="1:1" x14ac:dyDescent="0.25">
      <c r="A523" s="10"/>
    </row>
    <row r="524" spans="1:1" x14ac:dyDescent="0.25">
      <c r="A524" s="10"/>
    </row>
    <row r="525" spans="1:1" x14ac:dyDescent="0.25">
      <c r="A525" s="10"/>
    </row>
    <row r="526" spans="1:1" x14ac:dyDescent="0.25">
      <c r="A526" s="10"/>
    </row>
  </sheetData>
  <mergeCells count="2">
    <mergeCell ref="A1:D1"/>
    <mergeCell ref="F1:I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Daily adjusted prices</vt:lpstr>
      <vt:lpstr>Eliminated non-trading days</vt:lpstr>
      <vt:lpstr>Monthly Datastream continuous</vt:lpstr>
      <vt:lpstr>Multiple stocks - Daily</vt:lpstr>
      <vt:lpstr>Multiple stocks - Monthly</vt:lpstr>
      <vt:lpstr>Mult - monthly - Ex-200810   </vt:lpstr>
      <vt:lpstr>Daily return - Market model</vt:lpstr>
      <vt:lpstr>Summary of all three stocks</vt:lpstr>
      <vt:lpstr>DOW effect - SPXT</vt:lpstr>
      <vt:lpstr>DOW effect - 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Bob</dc:creator>
  <cp:lastModifiedBy>DrREW</cp:lastModifiedBy>
  <cp:lastPrinted>2015-01-06T18:34:21Z</cp:lastPrinted>
  <dcterms:created xsi:type="dcterms:W3CDTF">2009-01-06T22:35:35Z</dcterms:created>
  <dcterms:modified xsi:type="dcterms:W3CDTF">2021-01-09T14:52:14Z</dcterms:modified>
</cp:coreProperties>
</file>